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0.0.127\transparencia-oai (192.168.201.14)\Transparencia\1-OAI-2026\Documentos  para subir al  Portal 2026\Finanzas\Ingresos y Egresos\Notas de los estados financieros\"/>
    </mc:Choice>
  </mc:AlternateContent>
  <bookViews>
    <workbookView xWindow="930" yWindow="0" windowWidth="27870" windowHeight="12915"/>
  </bookViews>
  <sheets>
    <sheet name="Notas a los Estados" sheetId="1" r:id="rId1"/>
  </sheets>
  <definedNames>
    <definedName name="_Toc260211680" localSheetId="0">'Notas a los Estados'!#REF!</definedName>
    <definedName name="OLE_LINK2" localSheetId="0">'Notas a los Estados'!$B$25</definedName>
    <definedName name="OLE_LINK25" localSheetId="0">'Notas a los Estados'!$B$198</definedName>
    <definedName name="OLE_LINK31" localSheetId="0">'Notas a los Estados'!$B$219</definedName>
    <definedName name="OLE_LINK37" localSheetId="0">'Notas a los Estados'!$B$220</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Estados'!$B$47</definedName>
    <definedName name="OLE_LINK97" localSheetId="0">'Notas a los Estados'!$B$246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98" i="1" l="1"/>
  <c r="C289" i="1"/>
  <c r="C278" i="1"/>
  <c r="C269" i="1"/>
  <c r="C239" i="1"/>
  <c r="C216" i="1"/>
  <c r="C212" i="1"/>
  <c r="C217" i="1" s="1"/>
  <c r="C194" i="1"/>
  <c r="C174" i="1"/>
  <c r="C162" i="1"/>
  <c r="C146" i="1"/>
  <c r="C132" i="1"/>
  <c r="C148" i="1" s="1"/>
  <c r="C104" i="1"/>
  <c r="C92" i="1"/>
  <c r="C99" i="1" s="1"/>
  <c r="C106" i="1" s="1"/>
  <c r="C85" i="1"/>
  <c r="C81" i="1"/>
  <c r="C69" i="1"/>
  <c r="C71" i="1" s="1"/>
  <c r="C53" i="1"/>
  <c r="C42" i="1"/>
  <c r="C30" i="1"/>
  <c r="C22" i="1"/>
  <c r="C32" i="1" s="1"/>
</calcChain>
</file>

<file path=xl/sharedStrings.xml><?xml version="1.0" encoding="utf-8"?>
<sst xmlns="http://schemas.openxmlformats.org/spreadsheetml/2006/main" count="217" uniqueCount="204">
  <si>
    <t>REPÚBLICA DOMINICANA</t>
  </si>
  <si>
    <t>DIRECCIÓN NACIONAL DE CONTROL DE DROGAS</t>
  </si>
  <si>
    <t>NOTAS A LOS ESTADOS FINANCIEROS</t>
  </si>
  <si>
    <t xml:space="preserve">  AL 30 DE ABRIL DE 2026</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</si>
  <si>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</si>
  <si>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</si>
  <si>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</si>
  <si>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</si>
  <si>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30 de abril de 2026. Corresponde al siguiente detalle:</t>
  </si>
  <si>
    <t>Cód. Cta. Contable</t>
  </si>
  <si>
    <t>Relación de Cajas Chicas</t>
  </si>
  <si>
    <t xml:space="preserve">Servicios Especiales              </t>
  </si>
  <si>
    <t>Dirección Seguridad Interna</t>
  </si>
  <si>
    <t>Dirección del CICC</t>
  </si>
  <si>
    <t>Dirección CRECAB</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</si>
  <si>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</si>
  <si>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</si>
  <si>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</si>
  <si>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</si>
  <si>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</si>
  <si>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</si>
  <si>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</si>
  <si>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</si>
  <si>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</si>
  <si>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</si>
  <si>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OTRAS CUENTAS POR COBRAR A CORTO PLAZO</t>
  </si>
  <si>
    <t xml:space="preserve">Se registran cuentas por cobrar a corto plazo y los depósitos dados en garantía por concepto de alquiler de las dependencias que alojan los miembros de esta DNCD., en todo el teritorio nacional.
</t>
  </si>
  <si>
    <t xml:space="preserve">Otras Cuentas por Cobrar a Corto Plazo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</si>
  <si>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</si>
  <si>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</si>
  <si>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</si>
  <si>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</si>
  <si>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</si>
  <si>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</si>
  <si>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</si>
  <si>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</si>
  <si>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</si>
  <si>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</si>
  <si>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</si>
  <si>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</si>
  <si>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</si>
  <si>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</si>
  <si>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Avance a Suplidores</t>
  </si>
  <si>
    <t>Seguros Generales</t>
  </si>
  <si>
    <t>Activos diferidos a corto plazo</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</si>
  <si>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</si>
  <si>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</si>
  <si>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</si>
  <si>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</si>
  <si>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</si>
  <si>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</si>
  <si>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</si>
  <si>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</si>
  <si>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</si>
  <si>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</si>
  <si>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</si>
  <si>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</si>
  <si>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</si>
  <si>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Otras construcciones y mejoras</t>
  </si>
  <si>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</si>
  <si>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</si>
  <si>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</si>
  <si>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</si>
  <si>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</si>
  <si>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 La Variación de la inversión en Mejoras es de RD$2,889,547.52</t>
  </si>
  <si>
    <t>Total propiedad, Planta y Equipos</t>
  </si>
  <si>
    <t>Activos intangibles (Programa de computación)</t>
  </si>
  <si>
    <t>Menos: Amortizaciones de paquetes y programas</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</si>
  <si>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</si>
  <si>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</si>
  <si>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</si>
  <si>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</si>
  <si>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</si>
  <si>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</si>
  <si>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</si>
  <si>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</si>
  <si>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</si>
  <si>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</si>
  <si>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</si>
  <si>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</si>
  <si>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</si>
  <si>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</si>
  <si>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 (Desde Mayo 2017)</t>
  </si>
  <si>
    <t>Retenciones 10% Honorario</t>
  </si>
  <si>
    <t>Retenciones del 18% ITBIS</t>
  </si>
  <si>
    <t>Retenciones del 1x1000 CODIA</t>
  </si>
  <si>
    <t>Retenciones del 1% Ley 6-86</t>
  </si>
  <si>
    <t>Retenciones del 5% Ley 253-12</t>
  </si>
  <si>
    <t>Retenciòn Costo de Supervisiòn</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</si>
  <si>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</si>
  <si>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</si>
  <si>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</si>
  <si>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</si>
  <si>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</si>
  <si>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</si>
  <si>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</si>
  <si>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</si>
  <si>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</si>
  <si>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</si>
  <si>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</si>
  <si>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</si>
  <si>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</si>
  <si>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</si>
  <si>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</si>
  <si>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</si>
  <si>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</si>
  <si>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</si>
  <si>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</si>
  <si>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Ingresos por contribuciones</t>
  </si>
  <si>
    <t>Otras donaciones corrientes</t>
  </si>
  <si>
    <t>Transferencias  corrientes de la administración  central</t>
  </si>
  <si>
    <t>Ingresos por venta de formularios 2064 y 2065</t>
  </si>
  <si>
    <t>Ingresos por multas</t>
  </si>
  <si>
    <t>Ingresos por perdida de propiedad</t>
  </si>
  <si>
    <t>Otros ingresos</t>
  </si>
  <si>
    <t>Total ingresos</t>
  </si>
  <si>
    <t>GASTOS</t>
  </si>
  <si>
    <t>Nota 16</t>
  </si>
  <si>
    <t>SUELDOS, SALARIOS Y BENEFICIOS A EMPLEADOS</t>
  </si>
  <si>
    <t>Registro de los gastos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</si>
  <si>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</si>
  <si>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</si>
  <si>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</si>
  <si>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</si>
  <si>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</si>
  <si>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</si>
  <si>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</si>
  <si>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</si>
  <si>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Compensación servicios de seguridad</t>
  </si>
  <si>
    <t>Compensación por resultados</t>
  </si>
  <si>
    <t>Incentivo por riesgo laboral policial</t>
  </si>
  <si>
    <t>Compensación especial al personal militar</t>
  </si>
  <si>
    <t>Dietas en el país</t>
  </si>
  <si>
    <t>Gastos de representación en el país</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</si>
  <si>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</si>
  <si>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</si>
  <si>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</si>
  <si>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</si>
  <si>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</si>
  <si>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</si>
  <si>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</si>
  <si>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CHS.</t>
  </si>
  <si>
    <t>510102000100010001</t>
  </si>
  <si>
    <t>Radiocomunicación</t>
  </si>
  <si>
    <t>510102000100010003</t>
  </si>
  <si>
    <t>Teléfono local</t>
  </si>
  <si>
    <t>510102000100010005</t>
  </si>
  <si>
    <t>Servicio de internet y televisión por cable</t>
  </si>
  <si>
    <t>Electricidad no cortable</t>
  </si>
  <si>
    <t>Agua</t>
  </si>
  <si>
    <t>Fumigación</t>
  </si>
  <si>
    <t>Publicidad y propaganda</t>
  </si>
  <si>
    <t>Impresión y encuadernación</t>
  </si>
  <si>
    <t>Viáticos dentro del país</t>
  </si>
  <si>
    <t>Pasajes</t>
  </si>
  <si>
    <t>Alquileres y rentas de edificios y locales</t>
  </si>
  <si>
    <t>Seguro de bienes muebles</t>
  </si>
  <si>
    <t>Obras menores en edificaciones</t>
  </si>
  <si>
    <t>Instalaciones eléctricas</t>
  </si>
  <si>
    <t>510102000100020002</t>
  </si>
  <si>
    <t>Mantenimiento y reparación de equipos de transporte, tracción y elevación</t>
  </si>
  <si>
    <t>Comisiones y gastos bancarios</t>
  </si>
  <si>
    <t>Servicios técnicos profesionales</t>
  </si>
  <si>
    <t>Total Contratación de Servicios</t>
  </si>
  <si>
    <t>Nota 18</t>
  </si>
  <si>
    <t>SUMINISTROS Y MATERIAL PARA CONSUMO</t>
  </si>
  <si>
    <t>Registro de los gastos para las labores y mantenimiento.
Estos están Conformados de la manera  siguiente:</t>
  </si>
  <si>
    <t>Alimentos y bebidas para personas</t>
  </si>
  <si>
    <t>Acabados textiles</t>
  </si>
  <si>
    <t>510102000200030003</t>
  </si>
  <si>
    <t>Productos de artes gráficas</t>
  </si>
  <si>
    <t>510102000200040003</t>
  </si>
  <si>
    <t>Gasolina</t>
  </si>
  <si>
    <t>Gasoil</t>
  </si>
  <si>
    <t>Aceites y grasas</t>
  </si>
  <si>
    <t>Lubricantes</t>
  </si>
  <si>
    <t>Pinturas, lacas, barnices, diluyentes y absorbentes para pinturas</t>
  </si>
  <si>
    <t>Otros productos químicos y conexos</t>
  </si>
  <si>
    <t>Otros combustibles</t>
  </si>
  <si>
    <t>Llantas y neumáticos</t>
  </si>
  <si>
    <t>Productos de plástico</t>
  </si>
  <si>
    <t>Productos de cemento</t>
  </si>
  <si>
    <t>Productos de arcilla y derivados</t>
  </si>
  <si>
    <t>Herramientas menores</t>
  </si>
  <si>
    <t>Accesorios de metal</t>
  </si>
  <si>
    <t>Productos eléctricos y afines</t>
  </si>
  <si>
    <t>Repuestos y accesorios menores</t>
  </si>
  <si>
    <t>Total Suminsitro y Materiales para Consumo</t>
  </si>
  <si>
    <t>Nota 19</t>
  </si>
  <si>
    <t>GASTOS POR DEPRECIACIÓN Y AMORTIZACIÓN</t>
  </si>
  <si>
    <t>Depreciaciones</t>
  </si>
  <si>
    <t>Amortizaciones de licencias</t>
  </si>
  <si>
    <t>Amortizaciones de programas de computadoras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</si>
  <si>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</si>
  <si>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</si>
  <si>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</si>
  <si>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</si>
  <si>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</si>
  <si>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</si>
  <si>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Ayudas y donaciones ocasionales a hogares y personas</t>
  </si>
  <si>
    <t>Becas nacionales</t>
  </si>
  <si>
    <t>Transferencias corrientes a asociaciones sin fines de lucro</t>
  </si>
  <si>
    <t>Transferencias corrientes ocasionales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</si>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</sst>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9" x14ac:knownFonts="1">
    <font>
      <sz val="10"/>
      <name val="Arial"/>
      <family val="2"/>
    </font>
    <font>
      <sz val="11"/>
      <color theme="1"/>
      <name val="Calibri"/>
      <family val="2"/>
      <scheme val="minor"/>
    </font>
    <font>
      <sz val="10"/>
      <name val="Arial"/>
      <family val="2"/>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111">
    <xf numFmtId="0" fontId="0" fillId="0" borderId="0" xfId="0"/>
    <xf numFmtId="0" fontId="3" fillId="0" borderId="0" xfId="0" applyFont="1"/>
    <xf numFmtId="0" fontId="3" fillId="2" borderId="0" xfId="0" applyFont="1" applyFill="1"/>
    <xf numFmtId="0" fontId="5" fillId="0" borderId="0" xfId="0" applyFont="1" applyAlignment="1">
      <alignment horizontal="center" readingOrder="2"/>
    </xf>
    <xf numFmtId="0" fontId="5" fillId="2" borderId="0" xfId="0" applyFont="1" applyFill="1" applyAlignment="1">
      <alignment horizontal="center" readingOrder="2"/>
    </xf>
    <xf numFmtId="0" fontId="6" fillId="2" borderId="0" xfId="0" applyFont="1" applyFill="1"/>
    <xf numFmtId="0" fontId="10" fillId="2" borderId="1" xfId="0" applyFont="1" applyFill="1" applyBorder="1" applyAlignment="1">
      <alignment horizontal="justify"/>
    </xf>
    <xf numFmtId="0" fontId="3" fillId="2" borderId="2" xfId="0" applyFont="1" applyFill="1" applyBorder="1"/>
    <xf numFmtId="0" fontId="3" fillId="2" borderId="3" xfId="0" applyFont="1" applyFill="1" applyBorder="1"/>
    <xf numFmtId="0" fontId="11" fillId="2" borderId="1" xfId="0" applyFont="1" applyFill="1" applyBorder="1"/>
    <xf numFmtId="0" fontId="11" fillId="2" borderId="7" xfId="0" applyFont="1" applyFill="1" applyBorder="1" applyAlignment="1">
      <alignment horizontal="center"/>
    </xf>
    <xf numFmtId="0" fontId="12" fillId="2" borderId="3" xfId="0" applyFont="1" applyFill="1" applyBorder="1" applyAlignment="1">
      <alignment horizontal="center"/>
    </xf>
    <xf numFmtId="1" fontId="11" fillId="2" borderId="0" xfId="0" applyNumberFormat="1" applyFont="1" applyFill="1" applyAlignment="1">
      <alignment horizontal="left"/>
    </xf>
    <xf numFmtId="0" fontId="11" fillId="2" borderId="8" xfId="0" applyFont="1" applyFill="1" applyBorder="1"/>
    <xf numFmtId="0" fontId="12" fillId="2" borderId="9" xfId="0" applyFont="1" applyFill="1" applyBorder="1" applyAlignment="1">
      <alignment horizontal="center"/>
    </xf>
    <xf numFmtId="0" fontId="3" fillId="2" borderId="8" xfId="0" applyFont="1" applyFill="1" applyBorder="1"/>
    <xf numFmtId="164" fontId="3" fillId="2" borderId="0" xfId="0" applyNumberFormat="1" applyFont="1" applyFill="1"/>
    <xf numFmtId="164" fontId="3" fillId="2" borderId="10" xfId="0" applyNumberFormat="1" applyFont="1" applyFill="1" applyBorder="1"/>
    <xf numFmtId="4" fontId="11" fillId="2" borderId="11" xfId="0" applyNumberFormat="1" applyFont="1" applyFill="1" applyBorder="1"/>
    <xf numFmtId="0" fontId="11" fillId="2" borderId="0" xfId="0" applyFont="1" applyFill="1" applyAlignment="1">
      <alignment horizontal="center"/>
    </xf>
    <xf numFmtId="0" fontId="13" fillId="2" borderId="9" xfId="0" applyFont="1" applyFill="1" applyBorder="1"/>
    <xf numFmtId="4" fontId="13" fillId="2" borderId="9" xfId="0" applyNumberFormat="1" applyFont="1" applyFill="1" applyBorder="1" applyAlignment="1">
      <alignment horizontal="right"/>
    </xf>
    <xf numFmtId="4" fontId="12" fillId="2" borderId="9" xfId="0" applyNumberFormat="1" applyFont="1" applyFill="1" applyBorder="1"/>
    <xf numFmtId="43" fontId="3" fillId="2" borderId="0" xfId="1" applyFont="1" applyFill="1" applyBorder="1"/>
    <xf numFmtId="4" fontId="13" fillId="2" borderId="9" xfId="0" applyNumberFormat="1" applyFont="1" applyFill="1" applyBorder="1"/>
    <xf numFmtId="0" fontId="3" fillId="2" borderId="4" xfId="0" applyFont="1" applyFill="1" applyBorder="1"/>
    <xf numFmtId="0" fontId="3" fillId="2" borderId="5" xfId="0" applyFont="1" applyFill="1" applyBorder="1"/>
    <xf numFmtId="0" fontId="13" fillId="2" borderId="6" xfId="0" applyFont="1" applyFill="1" applyBorder="1"/>
    <xf numFmtId="0" fontId="13" fillId="2" borderId="0" xfId="0" applyFont="1" applyFill="1"/>
    <xf numFmtId="4" fontId="11" fillId="2" borderId="0" xfId="0" applyNumberFormat="1" applyFont="1" applyFill="1"/>
    <xf numFmtId="0" fontId="14" fillId="2" borderId="1" xfId="0" applyFont="1" applyFill="1" applyBorder="1"/>
    <xf numFmtId="0" fontId="11" fillId="2" borderId="3" xfId="0" applyFont="1" applyFill="1" applyBorder="1" applyAlignment="1">
      <alignment horizontal="center"/>
    </xf>
    <xf numFmtId="0" fontId="3" fillId="2" borderId="8" xfId="0" applyFont="1" applyFill="1" applyBorder="1" applyAlignment="1">
      <alignment horizontal="left" vertical="top" wrapText="1"/>
    </xf>
    <xf numFmtId="0" fontId="3" fillId="2" borderId="9" xfId="0" applyFont="1" applyFill="1" applyBorder="1"/>
    <xf numFmtId="4" fontId="3" fillId="2" borderId="0" xfId="0" applyNumberFormat="1" applyFont="1" applyFill="1" applyAlignment="1">
      <alignment horizontal="right"/>
    </xf>
    <xf numFmtId="4" fontId="3" fillId="2" borderId="9" xfId="0" applyNumberFormat="1" applyFont="1" applyFill="1" applyBorder="1" applyAlignment="1">
      <alignment horizontal="right"/>
    </xf>
    <xf numFmtId="4" fontId="0" fillId="0" borderId="0" xfId="0" applyNumberFormat="1"/>
    <xf numFmtId="0" fontId="3" fillId="2" borderId="0" xfId="0" applyFont="1" applyFill="1" applyAlignment="1">
      <alignment horizontal="left"/>
    </xf>
    <xf numFmtId="4" fontId="3" fillId="2" borderId="10" xfId="0" applyNumberFormat="1" applyFont="1" applyFill="1" applyBorder="1" applyAlignment="1">
      <alignment horizontal="right"/>
    </xf>
    <xf numFmtId="0" fontId="11" fillId="2" borderId="8" xfId="0" applyFont="1" applyFill="1" applyBorder="1" applyAlignment="1">
      <alignment horizontal="left"/>
    </xf>
    <xf numFmtId="4" fontId="11" fillId="2" borderId="9" xfId="0" applyNumberFormat="1" applyFont="1" applyFill="1" applyBorder="1"/>
    <xf numFmtId="0" fontId="3" fillId="2" borderId="6" xfId="0" applyFont="1" applyFill="1" applyBorder="1"/>
    <xf numFmtId="43" fontId="3" fillId="2" borderId="0" xfId="2" applyFont="1" applyFill="1" applyBorder="1"/>
    <xf numFmtId="43" fontId="3" fillId="2" borderId="9" xfId="2" applyFont="1" applyFill="1" applyBorder="1"/>
    <xf numFmtId="0" fontId="11" fillId="2" borderId="9" xfId="0" applyFont="1" applyFill="1" applyBorder="1" applyAlignment="1">
      <alignment horizontal="center"/>
    </xf>
    <xf numFmtId="4" fontId="3" fillId="0" borderId="0" xfId="0" applyNumberFormat="1" applyFont="1"/>
    <xf numFmtId="43" fontId="11" fillId="2" borderId="12" xfId="1" applyFont="1" applyFill="1" applyBorder="1"/>
    <xf numFmtId="0" fontId="11" fillId="2" borderId="0" xfId="0" applyFont="1" applyFill="1" applyAlignment="1">
      <alignment horizontal="left"/>
    </xf>
    <xf numFmtId="4" fontId="3" fillId="0" borderId="10" xfId="0" applyNumberFormat="1" applyFont="1" applyBorder="1"/>
    <xf numFmtId="4" fontId="11" fillId="2" borderId="11" xfId="0" applyNumberFormat="1" applyFont="1" applyFill="1" applyBorder="1" applyAlignment="1">
      <alignment horizontal="right"/>
    </xf>
    <xf numFmtId="4" fontId="11" fillId="2" borderId="9" xfId="0" applyNumberFormat="1" applyFont="1" applyFill="1" applyBorder="1" applyAlignment="1">
      <alignment horizontal="right"/>
    </xf>
    <xf numFmtId="4" fontId="11" fillId="2" borderId="0" xfId="0" applyNumberFormat="1" applyFont="1" applyFill="1" applyAlignment="1">
      <alignment horizontal="right"/>
    </xf>
    <xf numFmtId="0" fontId="11" fillId="2" borderId="0" xfId="0" applyFont="1" applyFill="1"/>
    <xf numFmtId="4" fontId="3" fillId="2" borderId="0" xfId="0" applyNumberFormat="1" applyFont="1" applyFill="1"/>
    <xf numFmtId="4" fontId="3" fillId="2" borderId="9" xfId="0" applyNumberFormat="1" applyFont="1" applyFill="1" applyBorder="1"/>
    <xf numFmtId="43" fontId="3" fillId="2" borderId="0" xfId="1" applyFont="1" applyFill="1" applyBorder="1" applyAlignment="1">
      <alignment horizontal="center"/>
    </xf>
    <xf numFmtId="4" fontId="11" fillId="2" borderId="13" xfId="0" applyNumberFormat="1" applyFont="1" applyFill="1" applyBorder="1"/>
    <xf numFmtId="43" fontId="16" fillId="2" borderId="0" xfId="1" applyFont="1" applyFill="1" applyBorder="1" applyAlignment="1">
      <alignment horizontal="center"/>
    </xf>
    <xf numFmtId="40" fontId="3" fillId="2" borderId="9" xfId="0" applyNumberFormat="1" applyFont="1" applyFill="1" applyBorder="1"/>
    <xf numFmtId="39" fontId="15" fillId="2" borderId="0" xfId="1" applyNumberFormat="1" applyFont="1" applyFill="1" applyBorder="1"/>
    <xf numFmtId="39" fontId="11" fillId="2" borderId="0" xfId="1" applyNumberFormat="1" applyFont="1" applyFill="1" applyBorder="1"/>
    <xf numFmtId="43" fontId="11" fillId="2" borderId="13" xfId="1" applyFont="1" applyFill="1" applyBorder="1"/>
    <xf numFmtId="0" fontId="11" fillId="2" borderId="4" xfId="0" applyFont="1" applyFill="1" applyBorder="1"/>
    <xf numFmtId="0" fontId="14" fillId="2" borderId="8" xfId="0" applyFont="1" applyFill="1" applyBorder="1"/>
    <xf numFmtId="4" fontId="11" fillId="2" borderId="10" xfId="0" applyNumberFormat="1" applyFont="1" applyFill="1" applyBorder="1"/>
    <xf numFmtId="4" fontId="17" fillId="2" borderId="0" xfId="0" applyNumberFormat="1" applyFont="1" applyFill="1" applyAlignment="1">
      <alignment horizontal="right"/>
    </xf>
    <xf numFmtId="0" fontId="3" fillId="2" borderId="8" xfId="0" applyFont="1" applyFill="1" applyBorder="1" applyAlignment="1">
      <alignment horizontal="left" vertical="center" wrapText="1"/>
    </xf>
    <xf numFmtId="0" fontId="11" fillId="2" borderId="9" xfId="0" applyFont="1" applyFill="1" applyBorder="1" applyAlignment="1">
      <alignment horizontal="left"/>
    </xf>
    <xf numFmtId="0" fontId="3" fillId="2" borderId="8" xfId="3" applyFont="1" applyFill="1" applyBorder="1" applyAlignment="1">
      <alignment horizontal="left" vertical="top" wrapText="1"/>
    </xf>
    <xf numFmtId="0" fontId="3" fillId="2" borderId="8" xfId="3" applyFont="1" applyFill="1" applyBorder="1" applyAlignment="1">
      <alignment horizontal="left" vertical="center" wrapText="1"/>
    </xf>
    <xf numFmtId="0" fontId="11" fillId="2" borderId="8" xfId="0" applyFont="1" applyFill="1" applyBorder="1" applyAlignment="1">
      <alignment horizontal="left" vertical="top"/>
    </xf>
    <xf numFmtId="40" fontId="11" fillId="2" borderId="9" xfId="0" applyNumberFormat="1" applyFont="1" applyFill="1" applyBorder="1"/>
    <xf numFmtId="40" fontId="11" fillId="2" borderId="0" xfId="0" applyNumberFormat="1" applyFont="1" applyFill="1"/>
    <xf numFmtId="43" fontId="11" fillId="2" borderId="11" xfId="1" applyFont="1" applyFill="1" applyBorder="1"/>
    <xf numFmtId="43" fontId="3" fillId="2" borderId="0" xfId="1" applyFont="1" applyFill="1" applyBorder="1" applyAlignment="1">
      <alignment horizontal="right"/>
    </xf>
    <xf numFmtId="43" fontId="3" fillId="2" borderId="9" xfId="2" applyFont="1" applyFill="1" applyBorder="1" applyAlignment="1">
      <alignment horizontal="right"/>
    </xf>
    <xf numFmtId="43" fontId="11" fillId="2" borderId="9" xfId="2" applyFont="1" applyFill="1" applyBorder="1"/>
    <xf numFmtId="39" fontId="3" fillId="2" borderId="10" xfId="0" applyNumberFormat="1" applyFont="1" applyFill="1" applyBorder="1"/>
    <xf numFmtId="43" fontId="11" fillId="2" borderId="9" xfId="2" applyFont="1" applyFill="1" applyBorder="1" applyAlignment="1">
      <alignment horizontal="right"/>
    </xf>
    <xf numFmtId="0" fontId="11" fillId="2" borderId="8" xfId="0" applyFont="1" applyFill="1" applyBorder="1" applyAlignment="1">
      <alignment wrapText="1"/>
    </xf>
    <xf numFmtId="1" fontId="3" fillId="2" borderId="0" xfId="0" applyNumberFormat="1" applyFont="1" applyFill="1" applyAlignment="1">
      <alignment horizontal="left"/>
    </xf>
    <xf numFmtId="0" fontId="11" fillId="2" borderId="4" xfId="0" applyFont="1" applyFill="1" applyBorder="1" applyAlignment="1">
      <alignment horizontal="left"/>
    </xf>
    <xf numFmtId="4" fontId="11" fillId="2" borderId="5" xfId="0" applyNumberFormat="1" applyFont="1" applyFill="1" applyBorder="1"/>
    <xf numFmtId="4" fontId="11" fillId="2" borderId="6" xfId="0" applyNumberFormat="1" applyFont="1" applyFill="1" applyBorder="1"/>
    <xf numFmtId="1" fontId="3" fillId="2" borderId="0" xfId="0" applyNumberFormat="1" applyFont="1" applyFill="1"/>
    <xf numFmtId="0" fontId="14" fillId="2" borderId="1" xfId="0" applyFont="1" applyFill="1" applyBorder="1" applyAlignment="1">
      <alignment horizontal="left" vertical="center" wrapText="1"/>
    </xf>
    <xf numFmtId="0" fontId="3" fillId="2" borderId="8" xfId="0" applyFont="1" applyFill="1" applyBorder="1" applyAlignment="1">
      <alignment wrapText="1"/>
    </xf>
    <xf numFmtId="43" fontId="11" fillId="2" borderId="13" xfId="1" applyFont="1" applyFill="1" applyBorder="1" applyAlignment="1">
      <alignment horizontal="right"/>
    </xf>
    <xf numFmtId="43" fontId="11" fillId="2" borderId="0" xfId="1" applyFont="1" applyFill="1" applyBorder="1" applyAlignment="1">
      <alignment horizontal="right"/>
    </xf>
    <xf numFmtId="43" fontId="11" fillId="2" borderId="5" xfId="1" applyFont="1" applyFill="1" applyBorder="1"/>
    <xf numFmtId="0" fontId="14" fillId="2" borderId="1" xfId="0" applyFont="1" applyFill="1" applyBorder="1" applyAlignment="1">
      <alignment vertical="center"/>
    </xf>
    <xf numFmtId="43" fontId="11" fillId="2" borderId="14" xfId="1" applyFont="1" applyFill="1" applyBorder="1"/>
    <xf numFmtId="3" fontId="11" fillId="2" borderId="0" xfId="0" applyNumberFormat="1" applyFont="1" applyFill="1" applyAlignment="1">
      <alignment horizontal="left"/>
    </xf>
    <xf numFmtId="0" fontId="14" fillId="2" borderId="1" xfId="0" applyFont="1" applyFill="1" applyBorder="1" applyAlignment="1">
      <alignment horizontal="left"/>
    </xf>
    <xf numFmtId="1" fontId="0" fillId="0" borderId="0" xfId="0" applyNumberFormat="1" applyAlignment="1">
      <alignment horizontal="left"/>
    </xf>
    <xf numFmtId="4" fontId="3" fillId="2" borderId="5" xfId="0" applyNumberFormat="1" applyFont="1" applyFill="1" applyBorder="1"/>
    <xf numFmtId="4" fontId="3" fillId="2" borderId="6" xfId="0" applyNumberFormat="1" applyFont="1" applyFill="1" applyBorder="1"/>
    <xf numFmtId="0" fontId="3" fillId="0" borderId="0" xfId="0" applyFont="1" applyAlignment="1">
      <alignment horizontal="left"/>
    </xf>
    <xf numFmtId="43" fontId="3" fillId="2" borderId="10" xfId="2" applyFont="1" applyFill="1" applyBorder="1"/>
    <xf numFmtId="43" fontId="3" fillId="0" borderId="0" xfId="0" applyNumberFormat="1" applyFont="1"/>
    <xf numFmtId="43" fontId="3" fillId="2" borderId="0" xfId="0" applyNumberFormat="1" applyFont="1" applyFill="1"/>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9" fillId="2" borderId="0" xfId="0" applyFont="1" applyFill="1" applyAlignment="1">
      <alignment horizontal="center"/>
    </xf>
    <xf numFmtId="0" fontId="18" fillId="2" borderId="0" xfId="0" applyFont="1" applyFill="1" applyAlignment="1">
      <alignment horizontal="center"/>
    </xf>
    <xf numFmtId="0" fontId="4" fillId="0" borderId="0" xfId="0" applyFont="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cellXfs>
  <cellStyles count="4">
    <cellStyle name="Millares" xfId="1" builtinId="3"/>
    <cellStyle name="Millares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0</xdr:row>
      <xdr:rowOff>133350</xdr:rowOff>
    </xdr:from>
    <xdr:to>
      <xdr:col>1</xdr:col>
      <xdr:colOff>4000500</xdr:colOff>
      <xdr:row>4</xdr:row>
      <xdr:rowOff>180975</xdr:rowOff>
    </xdr:to>
    <xdr:pic>
      <xdr:nvPicPr>
        <xdr:cNvPr id="2" name="Picture 3">
          <a:extLst>
            <a:ext uri="{FF2B5EF4-FFF2-40B4-BE49-F238E27FC236}">
              <a16:creationId xmlns:a16="http://schemas.microsoft.com/office/drawing/2014/main" id="{7261B64D-D00C-435A-8324-2D3E2EC7E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23825"/>
          <a:ext cx="733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1626869</xdr:colOff>
      <xdr:row>296</xdr:row>
      <xdr:rowOff>38100</xdr:rowOff>
    </xdr:from>
    <xdr:ext cx="3334901" cy="298800"/>
    <xdr:sp macro="" textlink="">
      <xdr:nvSpPr>
        <xdr:cNvPr id="3" name="3 CuadroTexto">
          <a:extLst>
            <a:ext uri="{FF2B5EF4-FFF2-40B4-BE49-F238E27FC236}">
              <a16:creationId xmlns:a16="http://schemas.microsoft.com/office/drawing/2014/main" id="{22C20CFE-D542-455E-BD72-90CA46BF111B}"/>
            </a:ext>
          </a:extLst>
        </xdr:cNvPr>
        <xdr:cNvSpPr txBox="1"/>
      </xdr:nvSpPr>
      <xdr:spPr>
        <a:xfrm>
          <a:off x="1626869" y="60378975"/>
          <a:ext cx="3334901"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Contabilidad, DNCD</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4"/>
  <sheetViews>
    <sheetView tabSelected="1" topLeftCell="B288" zoomScaleNormal="100" workbookViewId="0">
      <selection activeCell="C232" sqref="C232"/>
    </sheetView>
  </sheetViews>
  <sheetFormatPr baseColWidth="10" defaultRowHeight="15" x14ac:dyDescent="0.2"/>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7" width="11.42578125" style="1"/>
    <col min="8" max="8" width="15.5703125" style="1" bestFit="1" customWidth="1"/>
    <col min="9"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263" width="11.42578125" style="1"/>
    <col min="264" max="264" width="15.5703125" style="1" bestFit="1" customWidth="1"/>
    <col min="265"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519" width="11.42578125" style="1"/>
    <col min="520" max="520" width="15.5703125" style="1" bestFit="1" customWidth="1"/>
    <col min="521"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775" width="11.42578125" style="1"/>
    <col min="776" max="776" width="15.5703125" style="1" bestFit="1" customWidth="1"/>
    <col min="777"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031" width="11.42578125" style="1"/>
    <col min="1032" max="1032" width="15.5703125" style="1" bestFit="1" customWidth="1"/>
    <col min="1033"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287" width="11.42578125" style="1"/>
    <col min="1288" max="1288" width="15.5703125" style="1" bestFit="1" customWidth="1"/>
    <col min="1289"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543" width="11.42578125" style="1"/>
    <col min="1544" max="1544" width="15.5703125" style="1" bestFit="1" customWidth="1"/>
    <col min="1545"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1799" width="11.42578125" style="1"/>
    <col min="1800" max="1800" width="15.5703125" style="1" bestFit="1" customWidth="1"/>
    <col min="1801"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055" width="11.42578125" style="1"/>
    <col min="2056" max="2056" width="15.5703125" style="1" bestFit="1" customWidth="1"/>
    <col min="2057"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311" width="11.42578125" style="1"/>
    <col min="2312" max="2312" width="15.5703125" style="1" bestFit="1" customWidth="1"/>
    <col min="2313"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567" width="11.42578125" style="1"/>
    <col min="2568" max="2568" width="15.5703125" style="1" bestFit="1" customWidth="1"/>
    <col min="2569"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2823" width="11.42578125" style="1"/>
    <col min="2824" max="2824" width="15.5703125" style="1" bestFit="1" customWidth="1"/>
    <col min="2825"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079" width="11.42578125" style="1"/>
    <col min="3080" max="3080" width="15.5703125" style="1" bestFit="1" customWidth="1"/>
    <col min="3081"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335" width="11.42578125" style="1"/>
    <col min="3336" max="3336" width="15.5703125" style="1" bestFit="1" customWidth="1"/>
    <col min="3337"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591" width="11.42578125" style="1"/>
    <col min="3592" max="3592" width="15.5703125" style="1" bestFit="1" customWidth="1"/>
    <col min="3593"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3847" width="11.42578125" style="1"/>
    <col min="3848" max="3848" width="15.5703125" style="1" bestFit="1" customWidth="1"/>
    <col min="3849"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103" width="11.42578125" style="1"/>
    <col min="4104" max="4104" width="15.5703125" style="1" bestFit="1" customWidth="1"/>
    <col min="4105"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359" width="11.42578125" style="1"/>
    <col min="4360" max="4360" width="15.5703125" style="1" bestFit="1" customWidth="1"/>
    <col min="4361"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615" width="11.42578125" style="1"/>
    <col min="4616" max="4616" width="15.5703125" style="1" bestFit="1" customWidth="1"/>
    <col min="4617"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4871" width="11.42578125" style="1"/>
    <col min="4872" max="4872" width="15.5703125" style="1" bestFit="1" customWidth="1"/>
    <col min="4873"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127" width="11.42578125" style="1"/>
    <col min="5128" max="5128" width="15.5703125" style="1" bestFit="1" customWidth="1"/>
    <col min="5129"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383" width="11.42578125" style="1"/>
    <col min="5384" max="5384" width="15.5703125" style="1" bestFit="1" customWidth="1"/>
    <col min="5385"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639" width="11.42578125" style="1"/>
    <col min="5640" max="5640" width="15.5703125" style="1" bestFit="1" customWidth="1"/>
    <col min="5641"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5895" width="11.42578125" style="1"/>
    <col min="5896" max="5896" width="15.5703125" style="1" bestFit="1" customWidth="1"/>
    <col min="5897"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151" width="11.42578125" style="1"/>
    <col min="6152" max="6152" width="15.5703125" style="1" bestFit="1" customWidth="1"/>
    <col min="6153"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407" width="11.42578125" style="1"/>
    <col min="6408" max="6408" width="15.5703125" style="1" bestFit="1" customWidth="1"/>
    <col min="6409"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663" width="11.42578125" style="1"/>
    <col min="6664" max="6664" width="15.5703125" style="1" bestFit="1" customWidth="1"/>
    <col min="6665"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6919" width="11.42578125" style="1"/>
    <col min="6920" max="6920" width="15.5703125" style="1" bestFit="1" customWidth="1"/>
    <col min="6921"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175" width="11.42578125" style="1"/>
    <col min="7176" max="7176" width="15.5703125" style="1" bestFit="1" customWidth="1"/>
    <col min="7177"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431" width="11.42578125" style="1"/>
    <col min="7432" max="7432" width="15.5703125" style="1" bestFit="1" customWidth="1"/>
    <col min="7433"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687" width="11.42578125" style="1"/>
    <col min="7688" max="7688" width="15.5703125" style="1" bestFit="1" customWidth="1"/>
    <col min="7689"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7943" width="11.42578125" style="1"/>
    <col min="7944" max="7944" width="15.5703125" style="1" bestFit="1" customWidth="1"/>
    <col min="7945"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199" width="11.42578125" style="1"/>
    <col min="8200" max="8200" width="15.5703125" style="1" bestFit="1" customWidth="1"/>
    <col min="8201"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455" width="11.42578125" style="1"/>
    <col min="8456" max="8456" width="15.5703125" style="1" bestFit="1" customWidth="1"/>
    <col min="8457"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711" width="11.42578125" style="1"/>
    <col min="8712" max="8712" width="15.5703125" style="1" bestFit="1" customWidth="1"/>
    <col min="8713"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8967" width="11.42578125" style="1"/>
    <col min="8968" max="8968" width="15.5703125" style="1" bestFit="1" customWidth="1"/>
    <col min="8969"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223" width="11.42578125" style="1"/>
    <col min="9224" max="9224" width="15.5703125" style="1" bestFit="1" customWidth="1"/>
    <col min="9225"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479" width="11.42578125" style="1"/>
    <col min="9480" max="9480" width="15.5703125" style="1" bestFit="1" customWidth="1"/>
    <col min="9481"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735" width="11.42578125" style="1"/>
    <col min="9736" max="9736" width="15.5703125" style="1" bestFit="1" customWidth="1"/>
    <col min="9737"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9991" width="11.42578125" style="1"/>
    <col min="9992" max="9992" width="15.5703125" style="1" bestFit="1" customWidth="1"/>
    <col min="9993"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247" width="11.42578125" style="1"/>
    <col min="10248" max="10248" width="15.5703125" style="1" bestFit="1" customWidth="1"/>
    <col min="10249"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503" width="11.42578125" style="1"/>
    <col min="10504" max="10504" width="15.5703125" style="1" bestFit="1" customWidth="1"/>
    <col min="10505"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0759" width="11.42578125" style="1"/>
    <col min="10760" max="10760" width="15.5703125" style="1" bestFit="1" customWidth="1"/>
    <col min="10761"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015" width="11.42578125" style="1"/>
    <col min="11016" max="11016" width="15.5703125" style="1" bestFit="1" customWidth="1"/>
    <col min="11017"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271" width="11.42578125" style="1"/>
    <col min="11272" max="11272" width="15.5703125" style="1" bestFit="1" customWidth="1"/>
    <col min="11273"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527" width="11.42578125" style="1"/>
    <col min="11528" max="11528" width="15.5703125" style="1" bestFit="1" customWidth="1"/>
    <col min="11529"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1783" width="11.42578125" style="1"/>
    <col min="11784" max="11784" width="15.5703125" style="1" bestFit="1" customWidth="1"/>
    <col min="11785"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039" width="11.42578125" style="1"/>
    <col min="12040" max="12040" width="15.5703125" style="1" bestFit="1" customWidth="1"/>
    <col min="12041"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295" width="11.42578125" style="1"/>
    <col min="12296" max="12296" width="15.5703125" style="1" bestFit="1" customWidth="1"/>
    <col min="12297"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551" width="11.42578125" style="1"/>
    <col min="12552" max="12552" width="15.5703125" style="1" bestFit="1" customWidth="1"/>
    <col min="12553"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2807" width="11.42578125" style="1"/>
    <col min="12808" max="12808" width="15.5703125" style="1" bestFit="1" customWidth="1"/>
    <col min="12809"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063" width="11.42578125" style="1"/>
    <col min="13064" max="13064" width="15.5703125" style="1" bestFit="1" customWidth="1"/>
    <col min="13065"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319" width="11.42578125" style="1"/>
    <col min="13320" max="13320" width="15.5703125" style="1" bestFit="1" customWidth="1"/>
    <col min="13321"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575" width="11.42578125" style="1"/>
    <col min="13576" max="13576" width="15.5703125" style="1" bestFit="1" customWidth="1"/>
    <col min="13577"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3831" width="11.42578125" style="1"/>
    <col min="13832" max="13832" width="15.5703125" style="1" bestFit="1" customWidth="1"/>
    <col min="13833"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087" width="11.42578125" style="1"/>
    <col min="14088" max="14088" width="15.5703125" style="1" bestFit="1" customWidth="1"/>
    <col min="14089"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343" width="11.42578125" style="1"/>
    <col min="14344" max="14344" width="15.5703125" style="1" bestFit="1" customWidth="1"/>
    <col min="14345"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599" width="11.42578125" style="1"/>
    <col min="14600" max="14600" width="15.5703125" style="1" bestFit="1" customWidth="1"/>
    <col min="14601"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4855" width="11.42578125" style="1"/>
    <col min="14856" max="14856" width="15.5703125" style="1" bestFit="1" customWidth="1"/>
    <col min="14857"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111" width="11.42578125" style="1"/>
    <col min="15112" max="15112" width="15.5703125" style="1" bestFit="1" customWidth="1"/>
    <col min="15113"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367" width="11.42578125" style="1"/>
    <col min="15368" max="15368" width="15.5703125" style="1" bestFit="1" customWidth="1"/>
    <col min="15369"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623" width="11.42578125" style="1"/>
    <col min="15624" max="15624" width="15.5703125" style="1" bestFit="1" customWidth="1"/>
    <col min="15625"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5879" width="11.42578125" style="1"/>
    <col min="15880" max="15880" width="15.5703125" style="1" bestFit="1" customWidth="1"/>
    <col min="15881"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135" width="11.42578125" style="1"/>
    <col min="16136" max="16136" width="15.5703125" style="1" bestFit="1" customWidth="1"/>
    <col min="16137" max="16384" width="11.42578125" style="1"/>
  </cols>
  <sheetData>
    <row r="1" spans="1:4" ht="9.75" customHeight="1" x14ac:dyDescent="0.2"/>
    <row r="6" spans="1:4" ht="18" x14ac:dyDescent="0.25">
      <c r="B6" s="106" t="s">
        <v>0</v>
      </c>
      <c r="C6" s="106"/>
      <c r="D6" s="106"/>
    </row>
    <row r="7" spans="1:4" ht="18" x14ac:dyDescent="0.25">
      <c r="B7" s="106" t="s">
        <v>1</v>
      </c>
      <c r="C7" s="106"/>
      <c r="D7" s="106"/>
    </row>
    <row r="8" spans="1:4" ht="8.25" customHeight="1" x14ac:dyDescent="0.2">
      <c r="B8" s="3"/>
      <c r="C8" s="4"/>
      <c r="D8" s="3"/>
    </row>
    <row r="9" spans="1:4" ht="20.25" x14ac:dyDescent="0.3">
      <c r="B9" s="107" t="s">
        <v>2</v>
      </c>
      <c r="C9" s="107"/>
      <c r="D9" s="107"/>
    </row>
    <row r="10" spans="1:4" ht="18" x14ac:dyDescent="0.25">
      <c r="B10" s="108" t="s">
        <v>3</v>
      </c>
      <c r="C10" s="108"/>
      <c r="D10" s="108"/>
    </row>
    <row r="11" spans="1:4" ht="15.75" x14ac:dyDescent="0.25">
      <c r="B11" s="109" t="s">
        <v>4</v>
      </c>
      <c r="C11" s="109"/>
      <c r="D11" s="109"/>
    </row>
    <row r="12" spans="1:4" ht="18.75" customHeight="1" x14ac:dyDescent="0.3">
      <c r="B12" s="110" t="s">
        <v>5</v>
      </c>
      <c r="C12" s="110"/>
      <c r="D12" s="110"/>
    </row>
    <row r="13" spans="1:4" ht="18.75" customHeight="1" thickBot="1" x14ac:dyDescent="0.35">
      <c r="B13" s="5" t="s">
        <v>6</v>
      </c>
      <c r="D13" s="2"/>
    </row>
    <row r="14" spans="1:4" ht="16.5" x14ac:dyDescent="0.25">
      <c r="A14" s="2"/>
      <c r="B14" s="6" t="s">
        <v>7</v>
      </c>
      <c r="C14" s="7"/>
      <c r="D14" s="8"/>
    </row>
    <row r="15" spans="1:4" ht="48.75" customHeight="1" thickBot="1" x14ac:dyDescent="0.25">
      <c r="A15" s="2"/>
      <c r="B15" s="101" t="s">
        <v>8</v>
      </c>
      <c r="C15" s="102"/>
      <c r="D15" s="103"/>
    </row>
    <row r="16" spans="1:4" ht="16.5" thickBot="1" x14ac:dyDescent="0.3">
      <c r="A16" s="2"/>
      <c r="B16" s="9"/>
      <c r="C16" s="10">
        <v>2026</v>
      </c>
      <c r="D16" s="11"/>
    </row>
    <row r="17" spans="1:4" ht="15.75" x14ac:dyDescent="0.25">
      <c r="A17" s="12" t="s">
        <v>9</v>
      </c>
      <c r="B17" s="13" t="s">
        <v>10</v>
      </c>
      <c r="D17" s="14"/>
    </row>
    <row r="18" spans="1:4" ht="15.75" x14ac:dyDescent="0.25">
      <c r="A18" s="2"/>
      <c r="B18" s="15" t="s">
        <v>11</v>
      </c>
      <c r="C18" s="16">
        <v>200000</v>
      </c>
      <c r="D18" s="14"/>
    </row>
    <row r="19" spans="1:4" ht="15.75" x14ac:dyDescent="0.25">
      <c r="A19" s="2"/>
      <c r="B19" s="15" t="s">
        <v>12</v>
      </c>
      <c r="C19" s="16">
        <v>15000</v>
      </c>
      <c r="D19" s="14"/>
    </row>
    <row r="20" spans="1:4" ht="15.75" x14ac:dyDescent="0.25">
      <c r="A20" s="2"/>
      <c r="B20" s="15" t="s">
        <v>13</v>
      </c>
      <c r="C20" s="16">
        <v>30000</v>
      </c>
      <c r="D20" s="14"/>
    </row>
    <row r="21" spans="1:4" ht="15.75" x14ac:dyDescent="0.25">
      <c r="A21" s="2"/>
      <c r="B21" s="15" t="s">
        <v>14</v>
      </c>
      <c r="C21" s="17">
        <v>10000</v>
      </c>
      <c r="D21" s="14"/>
    </row>
    <row r="22" spans="1:4" ht="16.5" thickBot="1" x14ac:dyDescent="0.3">
      <c r="A22" s="2"/>
      <c r="B22" s="13" t="s">
        <v>15</v>
      </c>
      <c r="C22" s="18">
        <f>SUM(C18:C21)</f>
        <v>255000</v>
      </c>
      <c r="D22" s="14"/>
    </row>
    <row r="23" spans="1:4" ht="10.5" customHeight="1" thickTop="1" x14ac:dyDescent="0.25">
      <c r="A23" s="2"/>
      <c r="B23" s="13"/>
      <c r="C23" s="19"/>
      <c r="D23" s="14"/>
    </row>
    <row r="24" spans="1:4" ht="15.75" x14ac:dyDescent="0.25">
      <c r="A24" s="2"/>
      <c r="B24" s="13" t="s">
        <v>16</v>
      </c>
      <c r="D24" s="20"/>
    </row>
    <row r="25" spans="1:4" x14ac:dyDescent="0.2">
      <c r="A25" s="2"/>
      <c r="B25" s="15" t="s">
        <v>17</v>
      </c>
      <c r="C25" s="16">
        <v>82248977.75</v>
      </c>
      <c r="D25" s="21"/>
    </row>
    <row r="26" spans="1:4" x14ac:dyDescent="0.2">
      <c r="A26" s="2"/>
      <c r="B26" s="15" t="s">
        <v>18</v>
      </c>
      <c r="C26" s="16">
        <v>3780135.49</v>
      </c>
      <c r="D26" s="21"/>
    </row>
    <row r="27" spans="1:4" x14ac:dyDescent="0.2">
      <c r="A27" s="2"/>
      <c r="B27" s="15" t="s">
        <v>19</v>
      </c>
      <c r="C27" s="16">
        <v>52285.24</v>
      </c>
      <c r="D27" s="21"/>
    </row>
    <row r="28" spans="1:4" x14ac:dyDescent="0.2">
      <c r="A28" s="2"/>
      <c r="B28" s="15" t="s">
        <v>20</v>
      </c>
      <c r="C28" s="16">
        <v>1207840.93</v>
      </c>
      <c r="D28" s="21"/>
    </row>
    <row r="29" spans="1:4" x14ac:dyDescent="0.2">
      <c r="A29" s="2"/>
      <c r="B29" s="15" t="s">
        <v>21</v>
      </c>
      <c r="C29" s="17">
        <v>405689729.31999999</v>
      </c>
      <c r="D29" s="21"/>
    </row>
    <row r="30" spans="1:4" ht="16.5" thickBot="1" x14ac:dyDescent="0.3">
      <c r="A30" s="2"/>
      <c r="B30" s="13" t="s">
        <v>22</v>
      </c>
      <c r="C30" s="18">
        <f>SUM(_xlfn._TRO_TRAILING(C25:C29))</f>
        <v>492978968.73000002</v>
      </c>
      <c r="D30" s="22"/>
    </row>
    <row r="31" spans="1:4" ht="10.5" customHeight="1" thickTop="1" x14ac:dyDescent="0.2">
      <c r="A31" s="2"/>
      <c r="B31" s="15"/>
      <c r="C31" s="23"/>
      <c r="D31" s="24"/>
    </row>
    <row r="32" spans="1:4" ht="16.5" thickBot="1" x14ac:dyDescent="0.3">
      <c r="A32" s="2"/>
      <c r="B32" s="13" t="s">
        <v>23</v>
      </c>
      <c r="C32" s="18">
        <f>+C22+C30</f>
        <v>493233968.73000002</v>
      </c>
      <c r="D32" s="22"/>
    </row>
    <row r="33" spans="1:6" ht="16.5" thickTop="1" thickBot="1" x14ac:dyDescent="0.25">
      <c r="A33" s="2"/>
      <c r="B33" s="25"/>
      <c r="C33" s="26"/>
      <c r="D33" s="27"/>
    </row>
    <row r="34" spans="1:6" x14ac:dyDescent="0.2">
      <c r="A34" s="2"/>
      <c r="B34" s="2"/>
      <c r="D34" s="28"/>
    </row>
    <row r="35" spans="1:6" ht="15.75" x14ac:dyDescent="0.25">
      <c r="A35" s="2"/>
      <c r="B35" s="2"/>
      <c r="C35" s="29"/>
      <c r="D35" s="29"/>
    </row>
    <row r="36" spans="1:6" ht="21" thickBot="1" x14ac:dyDescent="0.35">
      <c r="A36" s="2"/>
      <c r="B36" s="5" t="s">
        <v>24</v>
      </c>
      <c r="D36" s="2"/>
    </row>
    <row r="37" spans="1:6" ht="17.25" thickBot="1" x14ac:dyDescent="0.3">
      <c r="A37" s="12" t="s">
        <v>9</v>
      </c>
      <c r="B37" s="30" t="s">
        <v>25</v>
      </c>
      <c r="C37" s="10">
        <v>2026</v>
      </c>
      <c r="D37" s="31"/>
    </row>
    <row r="38" spans="1:6" ht="60" x14ac:dyDescent="0.2">
      <c r="A38" s="2"/>
      <c r="B38" s="32" t="s">
        <v>26</v>
      </c>
      <c r="D38" s="33"/>
    </row>
    <row r="39" spans="1:6" hidden="1" x14ac:dyDescent="0.2">
      <c r="A39" s="2"/>
      <c r="B39" s="15" t="s">
        <v>27</v>
      </c>
      <c r="C39" s="34">
        <v>0</v>
      </c>
      <c r="D39" s="35"/>
      <c r="F39" s="36"/>
    </row>
    <row r="40" spans="1:6" hidden="1" x14ac:dyDescent="0.2">
      <c r="A40" s="2"/>
      <c r="B40" s="15" t="s">
        <v>28</v>
      </c>
      <c r="C40" s="34">
        <v>0</v>
      </c>
      <c r="D40" s="35"/>
      <c r="F40" s="36"/>
    </row>
    <row r="41" spans="1:6" x14ac:dyDescent="0.2">
      <c r="A41" s="37"/>
      <c r="B41" s="15" t="s">
        <v>29</v>
      </c>
      <c r="C41" s="38">
        <v>2799955</v>
      </c>
      <c r="D41" s="35"/>
    </row>
    <row r="42" spans="1:6" ht="16.5" thickBot="1" x14ac:dyDescent="0.3">
      <c r="A42" s="2"/>
      <c r="B42" s="39" t="s">
        <v>30</v>
      </c>
      <c r="C42" s="18">
        <f>SUM(C39:C41)</f>
        <v>2799955</v>
      </c>
      <c r="D42" s="40"/>
    </row>
    <row r="43" spans="1:6" ht="16.5" thickTop="1" thickBot="1" x14ac:dyDescent="0.25">
      <c r="A43" s="2"/>
      <c r="B43" s="25"/>
      <c r="C43" s="26"/>
      <c r="D43" s="41"/>
    </row>
    <row r="44" spans="1:6" x14ac:dyDescent="0.2">
      <c r="A44" s="2"/>
      <c r="B44" s="2"/>
      <c r="D44" s="2"/>
    </row>
    <row r="45" spans="1:6" x14ac:dyDescent="0.2">
      <c r="A45" s="2"/>
      <c r="B45" s="2"/>
      <c r="C45" s="1"/>
      <c r="D45" s="2"/>
    </row>
    <row r="46" spans="1:6" ht="21" thickBot="1" x14ac:dyDescent="0.35">
      <c r="A46" s="2"/>
      <c r="B46" s="5" t="s">
        <v>31</v>
      </c>
      <c r="C46" s="26"/>
      <c r="D46" s="26"/>
    </row>
    <row r="47" spans="1:6" ht="17.25" thickBot="1" x14ac:dyDescent="0.3">
      <c r="B47" s="30" t="s">
        <v>32</v>
      </c>
      <c r="C47" s="10">
        <v>2026</v>
      </c>
      <c r="D47" s="31"/>
    </row>
    <row r="48" spans="1:6" ht="30" x14ac:dyDescent="0.2">
      <c r="A48" s="2"/>
      <c r="B48" s="32" t="s">
        <v>33</v>
      </c>
      <c r="C48" s="42"/>
      <c r="D48" s="43"/>
    </row>
    <row r="49" spans="1:6" ht="15.75" x14ac:dyDescent="0.25">
      <c r="A49" s="2"/>
      <c r="B49" s="32"/>
      <c r="C49" s="19"/>
      <c r="D49" s="44"/>
    </row>
    <row r="50" spans="1:6" ht="15.75" x14ac:dyDescent="0.25">
      <c r="A50" s="2"/>
      <c r="B50" s="15" t="s">
        <v>34</v>
      </c>
      <c r="C50" s="34">
        <v>31034961.829999998</v>
      </c>
      <c r="D50" s="44"/>
    </row>
    <row r="51" spans="1:6" ht="15.75" x14ac:dyDescent="0.25">
      <c r="A51" s="2"/>
      <c r="B51" s="15" t="s">
        <v>35</v>
      </c>
      <c r="C51" s="34">
        <v>371266.2</v>
      </c>
      <c r="D51" s="44"/>
      <c r="F51" s="34"/>
    </row>
    <row r="52" spans="1:6" x14ac:dyDescent="0.2">
      <c r="A52" s="2"/>
      <c r="B52" s="15" t="s">
        <v>36</v>
      </c>
      <c r="C52" s="34">
        <v>347526.6</v>
      </c>
      <c r="D52" s="43"/>
      <c r="F52" s="45"/>
    </row>
    <row r="53" spans="1:6" ht="16.5" thickBot="1" x14ac:dyDescent="0.3">
      <c r="A53" s="2"/>
      <c r="B53" s="39" t="s">
        <v>37</v>
      </c>
      <c r="C53" s="46">
        <f>+C50+C51+C52</f>
        <v>31753754.629999999</v>
      </c>
      <c r="D53" s="40"/>
    </row>
    <row r="54" spans="1:6" ht="16.5" thickTop="1" thickBot="1" x14ac:dyDescent="0.25">
      <c r="A54" s="2"/>
      <c r="B54" s="25"/>
      <c r="C54" s="26"/>
      <c r="D54" s="41"/>
    </row>
    <row r="55" spans="1:6" x14ac:dyDescent="0.2">
      <c r="A55" s="2"/>
      <c r="B55" s="2"/>
      <c r="D55" s="2"/>
    </row>
    <row r="56" spans="1:6" x14ac:dyDescent="0.2">
      <c r="A56" s="2"/>
      <c r="B56" s="2"/>
      <c r="D56" s="2"/>
    </row>
    <row r="57" spans="1:6" ht="15.75" x14ac:dyDescent="0.25">
      <c r="A57" s="2"/>
      <c r="B57" s="2"/>
      <c r="D57" s="47">
        <v>1</v>
      </c>
    </row>
    <row r="58" spans="1:6" x14ac:dyDescent="0.2">
      <c r="A58" s="2"/>
      <c r="B58" s="2"/>
      <c r="D58" s="2"/>
    </row>
    <row r="59" spans="1:6" x14ac:dyDescent="0.2">
      <c r="A59" s="2"/>
      <c r="B59" s="2"/>
      <c r="D59" s="2"/>
    </row>
    <row r="60" spans="1:6" x14ac:dyDescent="0.2">
      <c r="A60" s="2"/>
      <c r="B60" s="2"/>
      <c r="D60" s="2"/>
    </row>
    <row r="61" spans="1:6" ht="21" thickBot="1" x14ac:dyDescent="0.35">
      <c r="A61" s="2"/>
      <c r="B61" s="5" t="s">
        <v>38</v>
      </c>
      <c r="D61" s="2"/>
    </row>
    <row r="62" spans="1:6" ht="17.25" thickBot="1" x14ac:dyDescent="0.3">
      <c r="A62" s="12" t="s">
        <v>9</v>
      </c>
      <c r="B62" s="30" t="s">
        <v>39</v>
      </c>
      <c r="C62" s="10">
        <v>2026</v>
      </c>
      <c r="D62" s="31"/>
    </row>
    <row r="63" spans="1:6" ht="45" x14ac:dyDescent="0.2">
      <c r="A63" s="2"/>
      <c r="B63" s="32" t="s">
        <v>40</v>
      </c>
      <c r="D63" s="33"/>
    </row>
    <row r="64" spans="1:6" x14ac:dyDescent="0.2">
      <c r="A64" s="2"/>
      <c r="B64" s="32"/>
      <c r="D64" s="33"/>
    </row>
    <row r="65" spans="1:6" x14ac:dyDescent="0.2">
      <c r="A65" s="2"/>
      <c r="B65" s="15" t="s">
        <v>41</v>
      </c>
      <c r="C65" s="34">
        <v>143456150.34999999</v>
      </c>
      <c r="D65" s="35"/>
      <c r="F65" s="36"/>
    </row>
    <row r="66" spans="1:6" hidden="1" x14ac:dyDescent="0.2">
      <c r="A66" s="2"/>
      <c r="B66" s="15" t="s">
        <v>42</v>
      </c>
      <c r="C66" s="34">
        <v>0</v>
      </c>
      <c r="D66" s="35"/>
      <c r="F66" s="36"/>
    </row>
    <row r="67" spans="1:6" x14ac:dyDescent="0.2">
      <c r="A67" s="2"/>
      <c r="B67" s="15" t="s">
        <v>43</v>
      </c>
      <c r="C67" s="45">
        <v>3048377.92</v>
      </c>
      <c r="D67" s="35"/>
    </row>
    <row r="68" spans="1:6" x14ac:dyDescent="0.2">
      <c r="A68" s="2"/>
      <c r="B68" s="15" t="s">
        <v>44</v>
      </c>
      <c r="C68" s="48">
        <v>4300717.17</v>
      </c>
      <c r="D68" s="35"/>
    </row>
    <row r="69" spans="1:6" ht="16.5" thickBot="1" x14ac:dyDescent="0.3">
      <c r="A69" s="2"/>
      <c r="B69" s="39" t="s">
        <v>45</v>
      </c>
      <c r="C69" s="49">
        <f>SUM(C65:C68)</f>
        <v>150805245.43999997</v>
      </c>
      <c r="D69" s="50"/>
      <c r="F69" s="45"/>
    </row>
    <row r="70" spans="1:6" ht="16.5" thickTop="1" x14ac:dyDescent="0.25">
      <c r="A70" s="2"/>
      <c r="B70" s="39"/>
      <c r="C70" s="51"/>
      <c r="D70" s="50"/>
    </row>
    <row r="71" spans="1:6" ht="16.5" thickBot="1" x14ac:dyDescent="0.3">
      <c r="A71" s="2"/>
      <c r="B71" s="39" t="s">
        <v>46</v>
      </c>
      <c r="C71" s="18">
        <f>+C69</f>
        <v>150805245.43999997</v>
      </c>
      <c r="D71" s="40"/>
    </row>
    <row r="72" spans="1:6" ht="16.5" thickTop="1" thickBot="1" x14ac:dyDescent="0.25">
      <c r="A72" s="2"/>
      <c r="B72" s="25"/>
      <c r="C72" s="26"/>
      <c r="D72" s="41"/>
    </row>
    <row r="73" spans="1:6" x14ac:dyDescent="0.2">
      <c r="A73" s="2"/>
      <c r="B73" s="2"/>
      <c r="D73" s="2"/>
    </row>
    <row r="74" spans="1:6" x14ac:dyDescent="0.2">
      <c r="A74" s="2"/>
      <c r="B74" s="2"/>
      <c r="D74" s="2"/>
    </row>
    <row r="75" spans="1:6" ht="21" thickBot="1" x14ac:dyDescent="0.35">
      <c r="A75" s="52" t="s">
        <v>47</v>
      </c>
      <c r="B75" s="5" t="s">
        <v>48</v>
      </c>
      <c r="C75" s="26"/>
      <c r="D75" s="26"/>
    </row>
    <row r="76" spans="1:6" ht="17.25" thickBot="1" x14ac:dyDescent="0.3">
      <c r="A76" s="2"/>
      <c r="B76" s="30" t="s">
        <v>49</v>
      </c>
      <c r="C76" s="10">
        <v>2026</v>
      </c>
      <c r="D76" s="31"/>
    </row>
    <row r="77" spans="1:6" ht="34.5" customHeight="1" x14ac:dyDescent="0.2">
      <c r="A77" s="2"/>
      <c r="B77" s="32" t="s">
        <v>50</v>
      </c>
      <c r="D77" s="33"/>
    </row>
    <row r="78" spans="1:6" x14ac:dyDescent="0.2">
      <c r="A78" s="2"/>
      <c r="B78" s="15" t="s">
        <v>51</v>
      </c>
      <c r="C78" s="53">
        <v>102156800</v>
      </c>
      <c r="D78" s="54"/>
    </row>
    <row r="79" spans="1:6" x14ac:dyDescent="0.2">
      <c r="A79" s="2"/>
      <c r="B79" s="15" t="s">
        <v>52</v>
      </c>
      <c r="C79" s="53">
        <v>126688023.06</v>
      </c>
      <c r="D79" s="54"/>
    </row>
    <row r="80" spans="1:6" x14ac:dyDescent="0.2">
      <c r="A80" s="2"/>
      <c r="B80" s="15" t="s">
        <v>53</v>
      </c>
      <c r="C80" s="55">
        <v>-97227050.549999997</v>
      </c>
      <c r="D80" s="54"/>
    </row>
    <row r="81" spans="1:6" ht="15.75" x14ac:dyDescent="0.25">
      <c r="A81" s="2"/>
      <c r="B81" s="39" t="s">
        <v>54</v>
      </c>
      <c r="C81" s="56">
        <f>SUM(C78:C80)</f>
        <v>131617772.51000001</v>
      </c>
      <c r="D81" s="40"/>
    </row>
    <row r="82" spans="1:6" ht="15.75" x14ac:dyDescent="0.25">
      <c r="A82" s="2"/>
      <c r="B82" s="39"/>
      <c r="C82" s="29"/>
      <c r="D82" s="40"/>
    </row>
    <row r="83" spans="1:6" x14ac:dyDescent="0.2">
      <c r="A83" s="2"/>
      <c r="B83" s="15" t="s">
        <v>55</v>
      </c>
      <c r="C83" s="34">
        <v>1187943414.4200001</v>
      </c>
      <c r="D83" s="54"/>
    </row>
    <row r="84" spans="1:6" ht="17.25" x14ac:dyDescent="0.35">
      <c r="A84" s="2"/>
      <c r="B84" s="13" t="s">
        <v>56</v>
      </c>
      <c r="C84" s="57">
        <v>-996121794.02999997</v>
      </c>
      <c r="D84" s="58"/>
    </row>
    <row r="85" spans="1:6" ht="15.75" x14ac:dyDescent="0.25">
      <c r="A85" s="2"/>
      <c r="B85" s="39" t="s">
        <v>54</v>
      </c>
      <c r="C85" s="59">
        <f>SUM(C83:C84)</f>
        <v>191821620.3900001</v>
      </c>
      <c r="D85" s="58"/>
    </row>
    <row r="86" spans="1:6" ht="15.75" x14ac:dyDescent="0.25">
      <c r="A86" s="2"/>
      <c r="B86" s="13"/>
      <c r="C86" s="60"/>
      <c r="D86" s="58"/>
    </row>
    <row r="87" spans="1:6" x14ac:dyDescent="0.2">
      <c r="A87" s="2"/>
      <c r="B87" s="15" t="s">
        <v>57</v>
      </c>
      <c r="C87" s="34">
        <v>11385533.84</v>
      </c>
      <c r="D87" s="58"/>
    </row>
    <row r="88" spans="1:6" x14ac:dyDescent="0.2">
      <c r="A88" s="2"/>
      <c r="B88" s="15" t="s">
        <v>58</v>
      </c>
      <c r="C88" s="34">
        <v>9024260.2799999993</v>
      </c>
      <c r="D88" s="58"/>
    </row>
    <row r="89" spans="1:6" x14ac:dyDescent="0.2">
      <c r="A89" s="2"/>
      <c r="B89" s="15"/>
      <c r="C89" s="34"/>
      <c r="D89" s="58"/>
    </row>
    <row r="90" spans="1:6" x14ac:dyDescent="0.2">
      <c r="A90" s="2"/>
      <c r="B90" s="15" t="s">
        <v>59</v>
      </c>
      <c r="C90" s="34">
        <v>315155444.39999998</v>
      </c>
      <c r="D90" s="58"/>
    </row>
    <row r="91" spans="1:6" x14ac:dyDescent="0.2">
      <c r="A91" s="2"/>
      <c r="B91" s="15" t="s">
        <v>60</v>
      </c>
      <c r="C91" s="55">
        <v>-282542754.37</v>
      </c>
      <c r="D91" s="58"/>
    </row>
    <row r="92" spans="1:6" ht="15.75" x14ac:dyDescent="0.25">
      <c r="A92" s="2"/>
      <c r="B92" s="39" t="s">
        <v>54</v>
      </c>
      <c r="C92" s="61">
        <f>SUM(C90:C91)</f>
        <v>32612690.029999971</v>
      </c>
      <c r="D92" s="40"/>
      <c r="F92" s="23"/>
    </row>
    <row r="93" spans="1:6" ht="15.75" hidden="1" x14ac:dyDescent="0.25">
      <c r="A93" s="2"/>
      <c r="B93" s="39" t="s">
        <v>61</v>
      </c>
      <c r="C93" s="29"/>
      <c r="D93" s="40"/>
    </row>
    <row r="94" spans="1:6" ht="15.75" hidden="1" x14ac:dyDescent="0.25">
      <c r="A94" s="2"/>
      <c r="B94" s="39" t="s">
        <v>62</v>
      </c>
      <c r="C94" s="29"/>
      <c r="D94" s="40"/>
    </row>
    <row r="95" spans="1:6" ht="15.75" hidden="1" x14ac:dyDescent="0.25">
      <c r="A95" s="2"/>
      <c r="B95" s="39" t="s">
        <v>63</v>
      </c>
      <c r="C95" s="29"/>
      <c r="D95" s="40"/>
    </row>
    <row r="96" spans="1:6" ht="15.75" x14ac:dyDescent="0.25">
      <c r="A96" s="2"/>
      <c r="B96" s="39"/>
      <c r="C96" s="29"/>
      <c r="D96" s="40"/>
    </row>
    <row r="97" spans="1:4" x14ac:dyDescent="0.2">
      <c r="A97" s="37"/>
      <c r="B97" s="15"/>
      <c r="C97" s="34"/>
      <c r="D97" s="35"/>
    </row>
    <row r="98" spans="1:4" ht="16.5" hidden="1" thickBot="1" x14ac:dyDescent="0.3">
      <c r="A98" s="2"/>
      <c r="B98" s="62" t="s">
        <v>64</v>
      </c>
      <c r="C98" s="29"/>
      <c r="D98" s="40"/>
    </row>
    <row r="99" spans="1:4" ht="16.5" x14ac:dyDescent="0.25">
      <c r="A99" s="2"/>
      <c r="B99" s="63" t="s">
        <v>65</v>
      </c>
      <c r="C99" s="64">
        <f>+C81+C85+C87+C88+C92</f>
        <v>376461877.05000001</v>
      </c>
      <c r="D99" s="40"/>
    </row>
    <row r="100" spans="1:4" ht="12.75" customHeight="1" x14ac:dyDescent="0.25">
      <c r="A100" s="2"/>
      <c r="B100" s="63"/>
      <c r="C100" s="29"/>
      <c r="D100" s="40"/>
    </row>
    <row r="101" spans="1:4" x14ac:dyDescent="0.2">
      <c r="A101" s="37"/>
      <c r="B101" s="15" t="s">
        <v>66</v>
      </c>
      <c r="C101" s="34">
        <v>33773474.399999999</v>
      </c>
      <c r="D101" s="35"/>
    </row>
    <row r="102" spans="1:4" x14ac:dyDescent="0.2">
      <c r="A102" s="37"/>
      <c r="B102" s="15" t="s">
        <v>67</v>
      </c>
      <c r="C102" s="34">
        <v>-9078693.0999999996</v>
      </c>
      <c r="D102" s="35"/>
    </row>
    <row r="103" spans="1:4" x14ac:dyDescent="0.2">
      <c r="A103" s="37"/>
      <c r="B103" s="15" t="s">
        <v>68</v>
      </c>
      <c r="C103" s="38">
        <v>44156</v>
      </c>
      <c r="D103" s="35"/>
    </row>
    <row r="104" spans="1:4" ht="15.75" x14ac:dyDescent="0.25">
      <c r="A104" s="37"/>
      <c r="B104" s="13" t="s">
        <v>69</v>
      </c>
      <c r="C104" s="51">
        <f>SUM(C101:C103)</f>
        <v>24738937.299999997</v>
      </c>
      <c r="D104" s="35"/>
    </row>
    <row r="105" spans="1:4" ht="15.75" x14ac:dyDescent="0.25">
      <c r="A105" s="37"/>
      <c r="B105" s="13"/>
      <c r="C105" s="51"/>
      <c r="D105" s="35"/>
    </row>
    <row r="106" spans="1:4" ht="15.75" x14ac:dyDescent="0.25">
      <c r="A106" s="37"/>
      <c r="B106" s="13" t="s">
        <v>70</v>
      </c>
      <c r="C106" s="65">
        <f>+C99+C104</f>
        <v>401200814.35000002</v>
      </c>
      <c r="D106" s="35"/>
    </row>
    <row r="107" spans="1:4" ht="104.25" customHeight="1" x14ac:dyDescent="0.25">
      <c r="A107" s="12" t="s">
        <v>9</v>
      </c>
      <c r="B107" s="66" t="s">
        <v>71</v>
      </c>
      <c r="D107" s="67"/>
    </row>
    <row r="108" spans="1:4" ht="8.25" customHeight="1" thickBot="1" x14ac:dyDescent="0.3">
      <c r="A108" s="2"/>
      <c r="B108" s="62"/>
      <c r="C108" s="26"/>
      <c r="D108" s="41"/>
    </row>
    <row r="109" spans="1:4" ht="14.25" customHeight="1" x14ac:dyDescent="0.25">
      <c r="A109" s="2"/>
      <c r="B109" s="2"/>
      <c r="C109" s="29"/>
      <c r="D109" s="29"/>
    </row>
    <row r="110" spans="1:4" ht="14.25" customHeight="1" x14ac:dyDescent="0.25">
      <c r="A110" s="2"/>
      <c r="B110" s="2"/>
      <c r="C110" s="29"/>
      <c r="D110" s="29"/>
    </row>
    <row r="111" spans="1:4" ht="14.25" customHeight="1" x14ac:dyDescent="0.25">
      <c r="A111" s="2"/>
      <c r="B111" s="2"/>
      <c r="C111" s="29"/>
      <c r="D111" s="29"/>
    </row>
    <row r="112" spans="1:4" ht="14.25" customHeight="1" x14ac:dyDescent="0.25">
      <c r="A112" s="2"/>
      <c r="B112" s="2"/>
      <c r="C112" s="29"/>
      <c r="D112" s="29"/>
    </row>
    <row r="113" spans="1:4" ht="14.25" customHeight="1" x14ac:dyDescent="0.25">
      <c r="A113" s="2"/>
      <c r="B113" s="2"/>
      <c r="C113" s="29"/>
      <c r="D113" s="29"/>
    </row>
    <row r="114" spans="1:4" ht="14.25" customHeight="1" x14ac:dyDescent="0.25">
      <c r="A114" s="2"/>
      <c r="B114" s="2"/>
      <c r="C114" s="29"/>
      <c r="D114" s="29"/>
    </row>
    <row r="115" spans="1:4" ht="14.25" customHeight="1" x14ac:dyDescent="0.25">
      <c r="A115" s="2"/>
      <c r="B115" s="2"/>
      <c r="C115" s="29"/>
      <c r="D115" s="29"/>
    </row>
    <row r="116" spans="1:4" ht="14.25" customHeight="1" x14ac:dyDescent="0.25">
      <c r="A116" s="2"/>
      <c r="B116" s="2"/>
      <c r="C116" s="29"/>
      <c r="D116" s="29"/>
    </row>
    <row r="117" spans="1:4" ht="14.25" customHeight="1" x14ac:dyDescent="0.25">
      <c r="A117" s="2"/>
      <c r="B117" s="2"/>
      <c r="C117" s="29"/>
      <c r="D117" s="29"/>
    </row>
    <row r="118" spans="1:4" ht="14.25" customHeight="1" x14ac:dyDescent="0.25">
      <c r="A118" s="2"/>
      <c r="B118" s="2"/>
      <c r="C118" s="29"/>
      <c r="D118" s="47">
        <v>2</v>
      </c>
    </row>
    <row r="119" spans="1:4" ht="14.25" customHeight="1" x14ac:dyDescent="0.25">
      <c r="A119" s="2"/>
      <c r="B119" s="2"/>
      <c r="C119" s="29"/>
      <c r="D119" s="29"/>
    </row>
    <row r="120" spans="1:4" ht="14.25" customHeight="1" x14ac:dyDescent="0.25">
      <c r="A120" s="2"/>
      <c r="B120" s="2"/>
      <c r="C120" s="29"/>
      <c r="D120" s="29"/>
    </row>
    <row r="121" spans="1:4" ht="14.25" customHeight="1" x14ac:dyDescent="0.25">
      <c r="A121" s="2"/>
      <c r="B121" s="2"/>
      <c r="C121" s="29"/>
      <c r="D121" s="29"/>
    </row>
    <row r="122" spans="1:4" ht="14.25" customHeight="1" x14ac:dyDescent="0.25">
      <c r="A122" s="2"/>
      <c r="B122" s="2"/>
      <c r="C122" s="29"/>
      <c r="D122" s="29"/>
    </row>
    <row r="123" spans="1:4" ht="14.25" customHeight="1" x14ac:dyDescent="0.25">
      <c r="A123" s="2"/>
      <c r="B123" s="2"/>
      <c r="C123" s="29"/>
      <c r="D123" s="29"/>
    </row>
    <row r="124" spans="1:4" ht="14.25" customHeight="1" x14ac:dyDescent="0.25">
      <c r="A124" s="2"/>
      <c r="B124" s="2"/>
      <c r="C124" s="29"/>
      <c r="D124" s="29"/>
    </row>
    <row r="125" spans="1:4" ht="14.25" customHeight="1" x14ac:dyDescent="0.25">
      <c r="A125" s="2"/>
      <c r="B125" s="2"/>
      <c r="C125" s="29"/>
      <c r="D125" s="29"/>
    </row>
    <row r="126" spans="1:4" ht="18" customHeight="1" x14ac:dyDescent="0.3">
      <c r="A126" s="2"/>
      <c r="B126" s="104" t="s">
        <v>72</v>
      </c>
      <c r="C126" s="104"/>
      <c r="D126" s="104"/>
    </row>
    <row r="127" spans="1:4" ht="18" customHeight="1" thickBot="1" x14ac:dyDescent="0.35">
      <c r="A127" s="2"/>
      <c r="B127" s="5" t="s">
        <v>73</v>
      </c>
      <c r="D127" s="2"/>
    </row>
    <row r="128" spans="1:4" ht="17.25" thickBot="1" x14ac:dyDescent="0.3">
      <c r="A128" s="2"/>
      <c r="B128" s="30" t="s">
        <v>74</v>
      </c>
      <c r="C128" s="10">
        <v>2026</v>
      </c>
      <c r="D128" s="31"/>
    </row>
    <row r="129" spans="1:6" ht="30" x14ac:dyDescent="0.2">
      <c r="A129" s="2"/>
      <c r="B129" s="32" t="s">
        <v>75</v>
      </c>
      <c r="D129" s="33"/>
    </row>
    <row r="130" spans="1:6" ht="10.5" customHeight="1" x14ac:dyDescent="0.2">
      <c r="A130" s="2"/>
      <c r="B130" s="32"/>
      <c r="D130" s="33"/>
    </row>
    <row r="131" spans="1:6" x14ac:dyDescent="0.2">
      <c r="A131" s="37"/>
      <c r="B131" s="15" t="s">
        <v>76</v>
      </c>
      <c r="C131" s="55">
        <v>1951013.21</v>
      </c>
      <c r="D131" s="33"/>
    </row>
    <row r="132" spans="1:6" ht="16.5" thickBot="1" x14ac:dyDescent="0.3">
      <c r="A132" s="2"/>
      <c r="B132" s="13" t="s">
        <v>77</v>
      </c>
      <c r="C132" s="46">
        <f>+C131</f>
        <v>1951013.21</v>
      </c>
      <c r="D132" s="40"/>
    </row>
    <row r="133" spans="1:6" ht="15.75" customHeight="1" thickTop="1" x14ac:dyDescent="0.25">
      <c r="A133" s="2"/>
      <c r="B133" s="13"/>
      <c r="C133" s="29"/>
      <c r="D133" s="40"/>
    </row>
    <row r="134" spans="1:6" ht="16.5" x14ac:dyDescent="0.25">
      <c r="A134" s="2"/>
      <c r="B134" s="63" t="s">
        <v>78</v>
      </c>
      <c r="C134" s="19"/>
      <c r="D134" s="44"/>
    </row>
    <row r="135" spans="1:6" ht="30" x14ac:dyDescent="0.25">
      <c r="A135" s="12" t="s">
        <v>9</v>
      </c>
      <c r="B135" s="32" t="s">
        <v>79</v>
      </c>
      <c r="D135" s="33"/>
    </row>
    <row r="136" spans="1:6" ht="8.25" customHeight="1" x14ac:dyDescent="0.25">
      <c r="A136" s="12"/>
      <c r="B136" s="32"/>
      <c r="D136" s="33"/>
      <c r="F136" s="36"/>
    </row>
    <row r="137" spans="1:6" x14ac:dyDescent="0.2">
      <c r="A137" s="37"/>
      <c r="B137" s="68" t="s">
        <v>80</v>
      </c>
      <c r="C137" s="55">
        <v>189843.19</v>
      </c>
      <c r="D137" s="33"/>
    </row>
    <row r="138" spans="1:6" ht="15.75" x14ac:dyDescent="0.25">
      <c r="A138" s="12"/>
      <c r="B138" s="69" t="s">
        <v>81</v>
      </c>
      <c r="C138" s="55">
        <v>138146.14000000001</v>
      </c>
      <c r="D138" s="33"/>
      <c r="F138" s="36"/>
    </row>
    <row r="139" spans="1:6" ht="16.5" customHeight="1" x14ac:dyDescent="0.25">
      <c r="A139" s="12"/>
      <c r="B139" s="68" t="s">
        <v>82</v>
      </c>
      <c r="C139" s="55">
        <v>45855913.590000004</v>
      </c>
      <c r="D139" s="33"/>
      <c r="F139" s="36"/>
    </row>
    <row r="140" spans="1:6" ht="15.75" x14ac:dyDescent="0.25">
      <c r="A140" s="12"/>
      <c r="B140" s="68" t="s">
        <v>83</v>
      </c>
      <c r="C140" s="55">
        <v>29575.1</v>
      </c>
      <c r="D140" s="33"/>
      <c r="F140" s="36"/>
    </row>
    <row r="141" spans="1:6" ht="15.75" x14ac:dyDescent="0.25">
      <c r="A141" s="12"/>
      <c r="B141" s="68" t="s">
        <v>84</v>
      </c>
      <c r="C141" s="55">
        <v>182571.7</v>
      </c>
      <c r="D141" s="33"/>
      <c r="F141" s="36"/>
    </row>
    <row r="142" spans="1:6" ht="15.75" hidden="1" x14ac:dyDescent="0.25">
      <c r="A142" s="12"/>
      <c r="B142" s="68" t="s">
        <v>85</v>
      </c>
      <c r="C142" s="55">
        <v>0</v>
      </c>
      <c r="D142" s="33"/>
      <c r="F142" s="36"/>
    </row>
    <row r="143" spans="1:6" ht="15.75" hidden="1" x14ac:dyDescent="0.25">
      <c r="A143" s="12"/>
      <c r="B143" s="68" t="s">
        <v>86</v>
      </c>
      <c r="C143" s="55">
        <v>0</v>
      </c>
      <c r="D143" s="33"/>
      <c r="F143" s="36"/>
    </row>
    <row r="144" spans="1:6" ht="15.75" x14ac:dyDescent="0.25">
      <c r="A144" s="12"/>
      <c r="B144" s="68" t="s">
        <v>87</v>
      </c>
      <c r="C144" s="55">
        <v>59003</v>
      </c>
      <c r="D144" s="33"/>
      <c r="F144" s="36"/>
    </row>
    <row r="145" spans="1:6" ht="15.75" x14ac:dyDescent="0.25">
      <c r="A145" s="12"/>
      <c r="B145" s="15" t="s">
        <v>88</v>
      </c>
      <c r="C145" s="55">
        <v>223327.94</v>
      </c>
      <c r="D145" s="33"/>
      <c r="F145" s="36"/>
    </row>
    <row r="146" spans="1:6" ht="16.5" thickBot="1" x14ac:dyDescent="0.3">
      <c r="A146" s="2"/>
      <c r="B146" s="70" t="s">
        <v>89</v>
      </c>
      <c r="C146" s="46">
        <f>SUM(C137:C145)</f>
        <v>46678380.660000004</v>
      </c>
      <c r="D146" s="71"/>
      <c r="F146" s="36"/>
    </row>
    <row r="147" spans="1:6" ht="9" customHeight="1" thickTop="1" x14ac:dyDescent="0.25">
      <c r="A147" s="2"/>
      <c r="B147" s="70"/>
      <c r="C147" s="72"/>
      <c r="D147" s="71"/>
      <c r="F147" s="45"/>
    </row>
    <row r="148" spans="1:6" ht="16.5" thickBot="1" x14ac:dyDescent="0.3">
      <c r="A148" s="2"/>
      <c r="B148" s="13" t="s">
        <v>90</v>
      </c>
      <c r="C148" s="73">
        <f>+C132+C146</f>
        <v>48629393.870000005</v>
      </c>
      <c r="D148" s="71"/>
    </row>
    <row r="149" spans="1:6" ht="9" customHeight="1" thickTop="1" thickBot="1" x14ac:dyDescent="0.25">
      <c r="A149" s="2"/>
      <c r="B149" s="25"/>
      <c r="C149" s="26"/>
      <c r="D149" s="41"/>
    </row>
    <row r="150" spans="1:6" ht="9" customHeight="1" x14ac:dyDescent="0.2">
      <c r="A150" s="2"/>
      <c r="B150" s="2"/>
      <c r="D150" s="2"/>
    </row>
    <row r="151" spans="1:6" ht="9" customHeight="1" x14ac:dyDescent="0.2">
      <c r="A151" s="2"/>
      <c r="B151" s="2"/>
      <c r="D151" s="2"/>
    </row>
    <row r="152" spans="1:6" ht="11.25" customHeight="1" x14ac:dyDescent="0.2">
      <c r="A152" s="2"/>
      <c r="B152" s="2"/>
      <c r="D152" s="2"/>
    </row>
    <row r="153" spans="1:6" ht="11.25" customHeight="1" x14ac:dyDescent="0.2">
      <c r="A153" s="2"/>
      <c r="B153" s="2"/>
      <c r="D153" s="2"/>
    </row>
    <row r="154" spans="1:6" ht="11.25" customHeight="1" x14ac:dyDescent="0.2">
      <c r="A154" s="2"/>
      <c r="B154" s="2"/>
      <c r="D154" s="2"/>
    </row>
    <row r="155" spans="1:6" ht="11.25" customHeight="1" x14ac:dyDescent="0.2">
      <c r="A155" s="2"/>
      <c r="B155" s="2"/>
      <c r="D155" s="2"/>
    </row>
    <row r="156" spans="1:6" ht="6.75" customHeight="1" x14ac:dyDescent="0.2">
      <c r="A156" s="2"/>
      <c r="B156" s="2"/>
      <c r="D156" s="2"/>
    </row>
    <row r="157" spans="1:6" ht="21" customHeight="1" thickBot="1" x14ac:dyDescent="0.35">
      <c r="A157" s="2"/>
      <c r="B157" s="5" t="s">
        <v>91</v>
      </c>
      <c r="D157" s="2"/>
    </row>
    <row r="158" spans="1:6" ht="17.25" thickBot="1" x14ac:dyDescent="0.3">
      <c r="A158" s="2"/>
      <c r="B158" s="30" t="s">
        <v>92</v>
      </c>
      <c r="C158" s="10">
        <v>2026</v>
      </c>
      <c r="D158" s="31"/>
    </row>
    <row r="159" spans="1:6" ht="45" x14ac:dyDescent="0.2">
      <c r="A159" s="2"/>
      <c r="B159" s="32" t="s">
        <v>93</v>
      </c>
      <c r="D159" s="33"/>
    </row>
    <row r="160" spans="1:6" ht="9.75" customHeight="1" x14ac:dyDescent="0.2">
      <c r="A160" s="2"/>
      <c r="B160" s="32"/>
      <c r="D160" s="33"/>
    </row>
    <row r="161" spans="1:6" x14ac:dyDescent="0.2">
      <c r="A161" s="37"/>
      <c r="B161" s="15" t="s">
        <v>94</v>
      </c>
      <c r="C161" s="74">
        <v>1033845.21</v>
      </c>
      <c r="D161" s="75"/>
    </row>
    <row r="162" spans="1:6" ht="16.5" thickBot="1" x14ac:dyDescent="0.3">
      <c r="A162" s="2"/>
      <c r="B162" s="13" t="s">
        <v>95</v>
      </c>
      <c r="C162" s="46">
        <f>SUM(C161:C161)</f>
        <v>1033845.21</v>
      </c>
      <c r="D162" s="40"/>
    </row>
    <row r="163" spans="1:6" ht="4.5" customHeight="1" thickTop="1" thickBot="1" x14ac:dyDescent="0.25">
      <c r="A163" s="2"/>
      <c r="B163" s="25"/>
      <c r="C163" s="26"/>
      <c r="D163" s="41"/>
    </row>
    <row r="164" spans="1:6" x14ac:dyDescent="0.2">
      <c r="A164" s="2"/>
      <c r="B164" s="2"/>
      <c r="D164" s="2"/>
    </row>
    <row r="165" spans="1:6" x14ac:dyDescent="0.2">
      <c r="A165" s="2"/>
      <c r="B165" s="2"/>
      <c r="D165" s="2"/>
    </row>
    <row r="166" spans="1:6" ht="20.25" x14ac:dyDescent="0.3">
      <c r="A166" s="2"/>
      <c r="B166" s="104" t="s">
        <v>96</v>
      </c>
      <c r="C166" s="104"/>
      <c r="D166" s="104"/>
    </row>
    <row r="167" spans="1:6" ht="21" thickBot="1" x14ac:dyDescent="0.35">
      <c r="A167" s="2"/>
      <c r="B167" s="5" t="s">
        <v>97</v>
      </c>
      <c r="D167" s="2"/>
    </row>
    <row r="168" spans="1:6" ht="17.25" thickBot="1" x14ac:dyDescent="0.3">
      <c r="A168" s="2"/>
      <c r="B168" s="30" t="s">
        <v>98</v>
      </c>
      <c r="C168" s="10">
        <v>2026</v>
      </c>
      <c r="D168" s="31"/>
    </row>
    <row r="169" spans="1:6" ht="91.5" x14ac:dyDescent="0.2">
      <c r="A169" s="2"/>
      <c r="B169" s="32" t="s">
        <v>99</v>
      </c>
      <c r="D169" s="33"/>
    </row>
    <row r="170" spans="1:6" x14ac:dyDescent="0.2">
      <c r="A170" s="2"/>
      <c r="B170" s="32"/>
      <c r="D170" s="33"/>
    </row>
    <row r="171" spans="1:6" ht="15.75" x14ac:dyDescent="0.25">
      <c r="A171" s="37"/>
      <c r="B171" s="15" t="s">
        <v>100</v>
      </c>
      <c r="C171" s="23">
        <v>80104785.280000001</v>
      </c>
      <c r="D171" s="76"/>
    </row>
    <row r="172" spans="1:6" x14ac:dyDescent="0.2">
      <c r="A172" s="2"/>
      <c r="B172" s="15" t="s">
        <v>101</v>
      </c>
      <c r="C172" s="23">
        <v>586624085.01999998</v>
      </c>
      <c r="D172" s="54"/>
      <c r="F172" s="45"/>
    </row>
    <row r="173" spans="1:6" ht="15.75" x14ac:dyDescent="0.25">
      <c r="A173" s="2"/>
      <c r="B173" s="15" t="s">
        <v>102</v>
      </c>
      <c r="C173" s="77">
        <v>363401628.7700001</v>
      </c>
      <c r="D173" s="78"/>
      <c r="F173" s="45"/>
    </row>
    <row r="174" spans="1:6" ht="16.5" thickBot="1" x14ac:dyDescent="0.3">
      <c r="A174" s="2"/>
      <c r="B174" s="13" t="s">
        <v>103</v>
      </c>
      <c r="C174" s="46">
        <f>+C171+C172+C173</f>
        <v>1030130499.0700001</v>
      </c>
      <c r="D174" s="40"/>
    </row>
    <row r="175" spans="1:6" ht="16.5" thickTop="1" thickBot="1" x14ac:dyDescent="0.25">
      <c r="A175" s="2"/>
      <c r="B175" s="25"/>
      <c r="C175" s="26"/>
      <c r="D175" s="41"/>
    </row>
    <row r="176" spans="1:6" x14ac:dyDescent="0.2">
      <c r="A176" s="2"/>
      <c r="B176" s="2"/>
      <c r="D176" s="2"/>
    </row>
    <row r="177" spans="1:6" x14ac:dyDescent="0.2">
      <c r="A177" s="2"/>
      <c r="B177" s="2"/>
      <c r="D177" s="2"/>
    </row>
    <row r="178" spans="1:6" ht="15.75" x14ac:dyDescent="0.25">
      <c r="A178" s="2"/>
      <c r="B178" s="2"/>
      <c r="D178" s="47">
        <v>3</v>
      </c>
    </row>
    <row r="179" spans="1:6" x14ac:dyDescent="0.2">
      <c r="A179" s="2"/>
      <c r="B179" s="2"/>
      <c r="D179" s="2"/>
    </row>
    <row r="180" spans="1:6" x14ac:dyDescent="0.2">
      <c r="A180" s="2"/>
      <c r="B180" s="2"/>
      <c r="D180" s="2"/>
    </row>
    <row r="181" spans="1:6" x14ac:dyDescent="0.2">
      <c r="A181" s="2"/>
      <c r="B181" s="2"/>
      <c r="D181" s="2"/>
    </row>
    <row r="182" spans="1:6" ht="20.25" x14ac:dyDescent="0.3">
      <c r="A182" s="2"/>
      <c r="B182" s="104" t="s">
        <v>104</v>
      </c>
      <c r="C182" s="104"/>
      <c r="D182" s="104"/>
    </row>
    <row r="183" spans="1:6" ht="21" thickBot="1" x14ac:dyDescent="0.35">
      <c r="A183" s="2"/>
      <c r="B183" s="5" t="s">
        <v>105</v>
      </c>
      <c r="D183" s="2"/>
    </row>
    <row r="184" spans="1:6" ht="17.25" thickBot="1" x14ac:dyDescent="0.3">
      <c r="A184" s="2"/>
      <c r="B184" s="30" t="s">
        <v>106</v>
      </c>
      <c r="C184" s="10">
        <v>2026</v>
      </c>
      <c r="D184" s="31"/>
    </row>
    <row r="185" spans="1:6" ht="6.75" customHeight="1" x14ac:dyDescent="0.25">
      <c r="A185" s="2"/>
      <c r="B185" s="79"/>
      <c r="C185" s="29"/>
      <c r="D185" s="54"/>
    </row>
    <row r="186" spans="1:6" ht="15.75" x14ac:dyDescent="0.25">
      <c r="A186" s="12" t="s">
        <v>9</v>
      </c>
      <c r="B186" s="79" t="s">
        <v>107</v>
      </c>
      <c r="C186" s="29"/>
      <c r="D186" s="54"/>
    </row>
    <row r="187" spans="1:6" x14ac:dyDescent="0.2">
      <c r="A187" s="80">
        <v>4102020005</v>
      </c>
      <c r="B187" s="15" t="s">
        <v>108</v>
      </c>
      <c r="C187" s="42">
        <v>207425</v>
      </c>
      <c r="D187" s="54"/>
      <c r="F187" s="36"/>
    </row>
    <row r="188" spans="1:6" x14ac:dyDescent="0.2">
      <c r="A188" s="80">
        <v>4102980002</v>
      </c>
      <c r="B188" s="15" t="s">
        <v>109</v>
      </c>
      <c r="C188" s="42">
        <v>317500</v>
      </c>
      <c r="D188" s="54"/>
      <c r="F188" s="36"/>
    </row>
    <row r="189" spans="1:6" x14ac:dyDescent="0.2">
      <c r="A189" s="80"/>
      <c r="B189" s="15" t="s">
        <v>110</v>
      </c>
      <c r="C189" s="42">
        <v>596633937.74000001</v>
      </c>
      <c r="D189" s="54"/>
      <c r="F189" s="36"/>
    </row>
    <row r="190" spans="1:6" x14ac:dyDescent="0.2">
      <c r="A190" s="80">
        <v>410202003</v>
      </c>
      <c r="B190" s="15" t="s">
        <v>111</v>
      </c>
      <c r="C190" s="42">
        <v>1701600</v>
      </c>
      <c r="D190" s="54"/>
      <c r="F190" s="36"/>
    </row>
    <row r="191" spans="1:6" x14ac:dyDescent="0.2">
      <c r="A191" s="80"/>
      <c r="B191" s="15" t="s">
        <v>112</v>
      </c>
      <c r="C191" s="42">
        <v>69509.23</v>
      </c>
      <c r="D191" s="54"/>
      <c r="F191" s="36"/>
    </row>
    <row r="192" spans="1:6" x14ac:dyDescent="0.2">
      <c r="A192" s="80"/>
      <c r="B192" s="15" t="s">
        <v>113</v>
      </c>
      <c r="C192" s="42">
        <v>19295.29</v>
      </c>
      <c r="D192" s="54"/>
      <c r="F192" s="36"/>
    </row>
    <row r="193" spans="1:8" x14ac:dyDescent="0.2">
      <c r="A193" s="80">
        <v>4102980004</v>
      </c>
      <c r="B193" s="15" t="s">
        <v>114</v>
      </c>
      <c r="C193" s="42">
        <v>100487.82</v>
      </c>
      <c r="D193" s="54"/>
      <c r="F193" s="36"/>
    </row>
    <row r="194" spans="1:8" ht="16.5" thickBot="1" x14ac:dyDescent="0.3">
      <c r="A194" s="37"/>
      <c r="B194" s="39" t="s">
        <v>115</v>
      </c>
      <c r="C194" s="46">
        <f>SUM(C187:C193)</f>
        <v>599049755.08000004</v>
      </c>
      <c r="D194" s="40"/>
    </row>
    <row r="195" spans="1:8" ht="17.25" thickTop="1" thickBot="1" x14ac:dyDescent="0.3">
      <c r="A195" s="2"/>
      <c r="B195" s="81"/>
      <c r="C195" s="82"/>
      <c r="D195" s="83"/>
    </row>
    <row r="196" spans="1:8" ht="8.25" customHeight="1" x14ac:dyDescent="0.2">
      <c r="A196" s="2"/>
      <c r="B196" s="2"/>
      <c r="C196" s="53"/>
      <c r="D196" s="2"/>
    </row>
    <row r="197" spans="1:8" ht="18" x14ac:dyDescent="0.25">
      <c r="A197" s="84"/>
      <c r="B197" s="105" t="s">
        <v>116</v>
      </c>
      <c r="C197" s="105"/>
      <c r="D197" s="105"/>
    </row>
    <row r="198" spans="1:8" ht="21" thickBot="1" x14ac:dyDescent="0.35">
      <c r="A198" s="84"/>
      <c r="B198" s="5" t="s">
        <v>117</v>
      </c>
      <c r="D198" s="2"/>
    </row>
    <row r="199" spans="1:8" ht="17.25" thickBot="1" x14ac:dyDescent="0.3">
      <c r="A199" s="84"/>
      <c r="B199" s="85" t="s">
        <v>118</v>
      </c>
      <c r="C199" s="10">
        <v>2026</v>
      </c>
      <c r="D199" s="31"/>
    </row>
    <row r="200" spans="1:8" ht="35.25" customHeight="1" x14ac:dyDescent="0.2">
      <c r="B200" s="86" t="s">
        <v>119</v>
      </c>
      <c r="D200" s="33"/>
    </row>
    <row r="201" spans="1:8" ht="6" customHeight="1" x14ac:dyDescent="0.25">
      <c r="A201" s="12" t="s">
        <v>9</v>
      </c>
      <c r="B201" s="86"/>
      <c r="D201" s="33"/>
    </row>
    <row r="202" spans="1:8" x14ac:dyDescent="0.2">
      <c r="A202" t="s">
        <v>120</v>
      </c>
      <c r="B202" s="15" t="s">
        <v>121</v>
      </c>
      <c r="C202" s="42">
        <v>128549101.84</v>
      </c>
      <c r="D202" s="33"/>
    </row>
    <row r="203" spans="1:8" x14ac:dyDescent="0.2">
      <c r="A203" t="s">
        <v>122</v>
      </c>
      <c r="B203" s="15" t="s">
        <v>123</v>
      </c>
      <c r="C203" s="42">
        <v>31000000</v>
      </c>
      <c r="D203" s="75"/>
      <c r="G203" s="15"/>
      <c r="H203" s="23"/>
    </row>
    <row r="204" spans="1:8" x14ac:dyDescent="0.2">
      <c r="A204" t="s">
        <v>124</v>
      </c>
      <c r="B204" s="15" t="s">
        <v>125</v>
      </c>
      <c r="C204" s="42">
        <v>295750.7</v>
      </c>
      <c r="D204" s="75"/>
    </row>
    <row r="205" spans="1:8" x14ac:dyDescent="0.2">
      <c r="A205" t="s">
        <v>126</v>
      </c>
      <c r="B205" s="15" t="s">
        <v>127</v>
      </c>
      <c r="C205" s="42">
        <v>9278103</v>
      </c>
      <c r="D205" s="75"/>
    </row>
    <row r="206" spans="1:8" x14ac:dyDescent="0.2">
      <c r="A206"/>
      <c r="B206" s="15" t="s">
        <v>128</v>
      </c>
      <c r="C206" s="42">
        <v>160000</v>
      </c>
      <c r="D206" s="75"/>
    </row>
    <row r="207" spans="1:8" x14ac:dyDescent="0.2">
      <c r="A207"/>
      <c r="B207" s="15" t="s">
        <v>129</v>
      </c>
      <c r="C207" s="42">
        <v>35000</v>
      </c>
      <c r="D207" s="75"/>
    </row>
    <row r="208" spans="1:8" x14ac:dyDescent="0.2">
      <c r="A208"/>
      <c r="B208" s="15" t="s">
        <v>130</v>
      </c>
      <c r="C208" s="42">
        <v>8595053.1999999993</v>
      </c>
      <c r="D208" s="75"/>
    </row>
    <row r="209" spans="1:4" x14ac:dyDescent="0.2">
      <c r="A209"/>
      <c r="B209" s="15" t="s">
        <v>131</v>
      </c>
      <c r="C209" s="42">
        <v>560000</v>
      </c>
      <c r="D209" s="75"/>
    </row>
    <row r="210" spans="1:4" x14ac:dyDescent="0.2">
      <c r="A210"/>
      <c r="B210" s="15" t="s">
        <v>132</v>
      </c>
      <c r="C210" s="42">
        <v>92300</v>
      </c>
      <c r="D210" s="75"/>
    </row>
    <row r="211" spans="1:4" x14ac:dyDescent="0.2">
      <c r="A211"/>
      <c r="B211" s="15" t="s">
        <v>133</v>
      </c>
      <c r="C211" s="42">
        <v>31482.81</v>
      </c>
      <c r="D211" s="75"/>
    </row>
    <row r="212" spans="1:4" ht="15.75" x14ac:dyDescent="0.25">
      <c r="A212" s="80"/>
      <c r="B212" s="13" t="s">
        <v>134</v>
      </c>
      <c r="C212" s="87">
        <f>SUM(C202:C211)</f>
        <v>178596791.54999998</v>
      </c>
      <c r="D212" s="75"/>
    </row>
    <row r="213" spans="1:4" ht="6" customHeight="1" x14ac:dyDescent="0.25">
      <c r="B213" s="13"/>
      <c r="C213" s="88"/>
      <c r="D213" s="75"/>
    </row>
    <row r="214" spans="1:4" x14ac:dyDescent="0.2">
      <c r="A214" t="s">
        <v>135</v>
      </c>
      <c r="B214" s="15" t="s">
        <v>136</v>
      </c>
      <c r="C214" s="42">
        <v>4979203.71</v>
      </c>
      <c r="D214" s="75"/>
    </row>
    <row r="215" spans="1:4" x14ac:dyDescent="0.2">
      <c r="A215" t="s">
        <v>137</v>
      </c>
      <c r="B215" s="15" t="s">
        <v>138</v>
      </c>
      <c r="C215" s="42">
        <v>842740.49</v>
      </c>
      <c r="D215" s="75"/>
    </row>
    <row r="216" spans="1:4" ht="15.75" x14ac:dyDescent="0.25">
      <c r="A216" s="80"/>
      <c r="B216" s="13" t="s">
        <v>134</v>
      </c>
      <c r="C216" s="61">
        <f>+C214+C215</f>
        <v>5821944.2000000002</v>
      </c>
      <c r="D216" s="33"/>
    </row>
    <row r="217" spans="1:4" ht="16.5" thickBot="1" x14ac:dyDescent="0.3">
      <c r="A217" s="80"/>
      <c r="B217" s="81" t="s">
        <v>139</v>
      </c>
      <c r="C217" s="89">
        <f>+C212+C216</f>
        <v>184418735.74999997</v>
      </c>
      <c r="D217" s="83"/>
    </row>
    <row r="218" spans="1:4" ht="9.75" customHeight="1" x14ac:dyDescent="0.2">
      <c r="A218" s="80"/>
      <c r="B218" s="2"/>
      <c r="D218" s="2"/>
    </row>
    <row r="219" spans="1:4" ht="21" thickBot="1" x14ac:dyDescent="0.35">
      <c r="A219" s="80"/>
      <c r="B219" s="5" t="s">
        <v>140</v>
      </c>
      <c r="D219" s="2"/>
    </row>
    <row r="220" spans="1:4" ht="17.25" thickBot="1" x14ac:dyDescent="0.3">
      <c r="A220" s="80"/>
      <c r="B220" s="90" t="s">
        <v>141</v>
      </c>
      <c r="C220" s="10">
        <v>2026</v>
      </c>
      <c r="D220" s="31"/>
    </row>
    <row r="221" spans="1:4" ht="15" customHeight="1" x14ac:dyDescent="0.25">
      <c r="A221" s="12" t="s">
        <v>9</v>
      </c>
      <c r="B221" s="15"/>
      <c r="D221" s="33"/>
    </row>
    <row r="222" spans="1:4" x14ac:dyDescent="0.2">
      <c r="A222" t="s">
        <v>142</v>
      </c>
      <c r="B222" s="15" t="s">
        <v>143</v>
      </c>
      <c r="C222" s="42">
        <v>153140.01</v>
      </c>
      <c r="D222" s="33"/>
    </row>
    <row r="223" spans="1:4" x14ac:dyDescent="0.2">
      <c r="A223" t="s">
        <v>144</v>
      </c>
      <c r="B223" s="15" t="s">
        <v>145</v>
      </c>
      <c r="C223" s="42">
        <v>1884185.94</v>
      </c>
      <c r="D223" s="75"/>
    </row>
    <row r="224" spans="1:4" x14ac:dyDescent="0.2">
      <c r="A224" t="s">
        <v>146</v>
      </c>
      <c r="B224" s="15" t="s">
        <v>147</v>
      </c>
      <c r="C224" s="42">
        <v>979749.69</v>
      </c>
      <c r="D224" s="75"/>
    </row>
    <row r="225" spans="1:4" x14ac:dyDescent="0.2">
      <c r="A225"/>
      <c r="B225" s="15" t="s">
        <v>148</v>
      </c>
      <c r="C225" s="42">
        <v>2786660.79</v>
      </c>
      <c r="D225" s="75"/>
    </row>
    <row r="226" spans="1:4" x14ac:dyDescent="0.2">
      <c r="A226"/>
      <c r="B226" s="15" t="s">
        <v>149</v>
      </c>
      <c r="C226" s="42">
        <v>111644.4</v>
      </c>
      <c r="D226" s="75"/>
    </row>
    <row r="227" spans="1:4" x14ac:dyDescent="0.2">
      <c r="A227"/>
      <c r="B227" s="15" t="s">
        <v>150</v>
      </c>
      <c r="C227" s="42">
        <v>167560</v>
      </c>
      <c r="D227" s="75"/>
    </row>
    <row r="228" spans="1:4" x14ac:dyDescent="0.2">
      <c r="A228"/>
      <c r="B228" s="15" t="s">
        <v>151</v>
      </c>
      <c r="C228" s="42">
        <v>179655</v>
      </c>
      <c r="D228" s="75"/>
    </row>
    <row r="229" spans="1:4" x14ac:dyDescent="0.2">
      <c r="A229"/>
      <c r="B229" s="15" t="s">
        <v>152</v>
      </c>
      <c r="C229" s="42">
        <v>15753</v>
      </c>
      <c r="D229" s="75"/>
    </row>
    <row r="230" spans="1:4" x14ac:dyDescent="0.2">
      <c r="A230"/>
      <c r="B230" s="15" t="s">
        <v>153</v>
      </c>
      <c r="C230" s="42">
        <v>668950</v>
      </c>
      <c r="D230" s="75"/>
    </row>
    <row r="231" spans="1:4" x14ac:dyDescent="0.2">
      <c r="A231"/>
      <c r="B231" s="15" t="s">
        <v>154</v>
      </c>
      <c r="C231" s="42">
        <v>72000</v>
      </c>
      <c r="D231" s="75"/>
    </row>
    <row r="232" spans="1:4" x14ac:dyDescent="0.2">
      <c r="A232"/>
      <c r="B232" s="15" t="s">
        <v>155</v>
      </c>
      <c r="C232" s="42">
        <v>1565133.11</v>
      </c>
      <c r="D232" s="75"/>
    </row>
    <row r="233" spans="1:4" x14ac:dyDescent="0.2">
      <c r="A233"/>
      <c r="B233" s="15" t="s">
        <v>156</v>
      </c>
      <c r="C233" s="42">
        <v>1016980.94</v>
      </c>
      <c r="D233" s="75"/>
    </row>
    <row r="234" spans="1:4" x14ac:dyDescent="0.2">
      <c r="A234"/>
      <c r="B234" s="15" t="s">
        <v>157</v>
      </c>
      <c r="C234" s="42">
        <v>650000</v>
      </c>
      <c r="D234" s="75"/>
    </row>
    <row r="235" spans="1:4" x14ac:dyDescent="0.2">
      <c r="A235"/>
      <c r="B235" s="15" t="s">
        <v>158</v>
      </c>
      <c r="C235" s="42">
        <v>247941.6</v>
      </c>
      <c r="D235" s="75"/>
    </row>
    <row r="236" spans="1:4" x14ac:dyDescent="0.2">
      <c r="A236" t="s">
        <v>159</v>
      </c>
      <c r="B236" s="15" t="s">
        <v>160</v>
      </c>
      <c r="C236" s="42">
        <v>1100.01</v>
      </c>
      <c r="D236" s="75"/>
    </row>
    <row r="237" spans="1:4" x14ac:dyDescent="0.2">
      <c r="A237"/>
      <c r="B237" s="15" t="s">
        <v>161</v>
      </c>
      <c r="C237" s="42">
        <v>228886.74</v>
      </c>
      <c r="D237" s="75"/>
    </row>
    <row r="238" spans="1:4" x14ac:dyDescent="0.2">
      <c r="A238"/>
      <c r="B238" s="15" t="s">
        <v>162</v>
      </c>
      <c r="C238" s="42">
        <v>7500</v>
      </c>
      <c r="D238" s="75"/>
    </row>
    <row r="239" spans="1:4" ht="16.5" thickBot="1" x14ac:dyDescent="0.3">
      <c r="A239" s="80"/>
      <c r="B239" s="81" t="s">
        <v>163</v>
      </c>
      <c r="C239" s="91">
        <f>SUM(C222:C238)</f>
        <v>10736841.229999999</v>
      </c>
      <c r="D239" s="83"/>
    </row>
    <row r="240" spans="1:4" x14ac:dyDescent="0.2">
      <c r="A240" s="80"/>
      <c r="B240" s="2"/>
      <c r="C240" s="53"/>
      <c r="D240" s="53"/>
    </row>
    <row r="241" spans="1:4" x14ac:dyDescent="0.2">
      <c r="A241" s="80"/>
      <c r="B241" s="2"/>
      <c r="C241" s="53"/>
      <c r="D241" s="53"/>
    </row>
    <row r="242" spans="1:4" ht="15.75" x14ac:dyDescent="0.25">
      <c r="A242" s="80"/>
      <c r="B242" s="2"/>
      <c r="C242" s="53"/>
      <c r="D242" s="92">
        <v>4</v>
      </c>
    </row>
    <row r="243" spans="1:4" x14ac:dyDescent="0.2">
      <c r="A243" s="80"/>
      <c r="B243" s="2"/>
      <c r="C243" s="53"/>
      <c r="D243" s="53"/>
    </row>
    <row r="244" spans="1:4" x14ac:dyDescent="0.2">
      <c r="A244" s="80"/>
      <c r="B244" s="2"/>
      <c r="C244" s="53"/>
      <c r="D244" s="53"/>
    </row>
    <row r="245" spans="1:4" x14ac:dyDescent="0.2">
      <c r="A245" s="80"/>
      <c r="B245" s="2"/>
      <c r="C245" s="53"/>
      <c r="D245" s="53"/>
    </row>
    <row r="246" spans="1:4" ht="21" thickBot="1" x14ac:dyDescent="0.35">
      <c r="A246" s="80"/>
      <c r="B246" s="5" t="s">
        <v>164</v>
      </c>
      <c r="D246" s="2"/>
    </row>
    <row r="247" spans="1:4" ht="17.25" thickBot="1" x14ac:dyDescent="0.3">
      <c r="A247" s="80"/>
      <c r="B247" s="93" t="s">
        <v>165</v>
      </c>
      <c r="C247" s="10">
        <v>2026</v>
      </c>
      <c r="D247" s="31"/>
    </row>
    <row r="248" spans="1:4" ht="10.5" customHeight="1" x14ac:dyDescent="0.2">
      <c r="A248" s="80"/>
      <c r="B248" s="15"/>
      <c r="D248" s="33"/>
    </row>
    <row r="249" spans="1:4" ht="30" x14ac:dyDescent="0.2">
      <c r="A249" s="80"/>
      <c r="B249" s="86" t="s">
        <v>166</v>
      </c>
      <c r="D249" s="33"/>
    </row>
    <row r="250" spans="1:4" ht="15.75" x14ac:dyDescent="0.25">
      <c r="A250" s="12" t="s">
        <v>9</v>
      </c>
      <c r="B250" s="15"/>
      <c r="C250" s="53"/>
      <c r="D250" s="54"/>
    </row>
    <row r="251" spans="1:4" x14ac:dyDescent="0.2">
      <c r="A251" s="94">
        <v>5.1010200020000998E+17</v>
      </c>
      <c r="B251" s="15" t="s">
        <v>167</v>
      </c>
      <c r="C251" s="42">
        <v>107826.1</v>
      </c>
      <c r="D251" s="54"/>
    </row>
    <row r="252" spans="1:4" x14ac:dyDescent="0.2">
      <c r="A252" s="94">
        <v>5.1010200020001997E+17</v>
      </c>
      <c r="B252" s="15" t="s">
        <v>168</v>
      </c>
      <c r="C252" s="42">
        <v>133340</v>
      </c>
      <c r="D252" s="54"/>
    </row>
    <row r="253" spans="1:4" x14ac:dyDescent="0.2">
      <c r="A253" t="s">
        <v>169</v>
      </c>
      <c r="B253" s="15" t="s">
        <v>170</v>
      </c>
      <c r="C253" s="42">
        <v>1268500</v>
      </c>
      <c r="D253" s="54"/>
    </row>
    <row r="254" spans="1:4" x14ac:dyDescent="0.2">
      <c r="A254" t="s">
        <v>171</v>
      </c>
      <c r="B254" s="15" t="s">
        <v>172</v>
      </c>
      <c r="C254" s="42">
        <v>4079637.52</v>
      </c>
      <c r="D254" s="54"/>
    </row>
    <row r="255" spans="1:4" x14ac:dyDescent="0.2">
      <c r="A255"/>
      <c r="B255" s="15" t="s">
        <v>173</v>
      </c>
      <c r="C255" s="42">
        <v>1547883.98</v>
      </c>
      <c r="D255" s="54"/>
    </row>
    <row r="256" spans="1:4" x14ac:dyDescent="0.2">
      <c r="A256"/>
      <c r="B256" s="15" t="s">
        <v>174</v>
      </c>
      <c r="C256" s="42">
        <v>182593.08</v>
      </c>
      <c r="D256" s="54"/>
    </row>
    <row r="257" spans="1:4" x14ac:dyDescent="0.2">
      <c r="A257"/>
      <c r="B257" s="15" t="s">
        <v>175</v>
      </c>
      <c r="C257" s="42">
        <v>1765</v>
      </c>
      <c r="D257" s="54"/>
    </row>
    <row r="258" spans="1:4" x14ac:dyDescent="0.2">
      <c r="A258"/>
      <c r="B258" s="15" t="s">
        <v>176</v>
      </c>
      <c r="C258" s="42">
        <v>93596.05</v>
      </c>
      <c r="D258" s="54"/>
    </row>
    <row r="259" spans="1:4" x14ac:dyDescent="0.2">
      <c r="A259"/>
      <c r="B259" s="15" t="s">
        <v>177</v>
      </c>
      <c r="C259" s="42">
        <v>5677.74</v>
      </c>
      <c r="D259" s="54"/>
    </row>
    <row r="260" spans="1:4" x14ac:dyDescent="0.2">
      <c r="A260"/>
      <c r="B260" s="15" t="s">
        <v>178</v>
      </c>
      <c r="C260" s="42">
        <v>662694.73</v>
      </c>
      <c r="D260" s="54"/>
    </row>
    <row r="261" spans="1:4" x14ac:dyDescent="0.2">
      <c r="A261"/>
      <c r="B261" s="15" t="s">
        <v>179</v>
      </c>
      <c r="C261" s="42">
        <v>129538.08</v>
      </c>
      <c r="D261" s="54"/>
    </row>
    <row r="262" spans="1:4" x14ac:dyDescent="0.2">
      <c r="A262"/>
      <c r="B262" s="15" t="s">
        <v>180</v>
      </c>
      <c r="C262" s="42">
        <v>3295.06</v>
      </c>
      <c r="D262" s="54"/>
    </row>
    <row r="263" spans="1:4" x14ac:dyDescent="0.2">
      <c r="A263"/>
      <c r="B263" s="15" t="s">
        <v>181</v>
      </c>
      <c r="C263" s="42">
        <v>78748.820000000007</v>
      </c>
      <c r="D263" s="54"/>
    </row>
    <row r="264" spans="1:4" x14ac:dyDescent="0.2">
      <c r="A264"/>
      <c r="B264" s="15" t="s">
        <v>182</v>
      </c>
      <c r="C264" s="42">
        <v>13965.02</v>
      </c>
      <c r="D264" s="54"/>
    </row>
    <row r="265" spans="1:4" x14ac:dyDescent="0.2">
      <c r="A265"/>
      <c r="B265" s="15" t="s">
        <v>183</v>
      </c>
      <c r="C265" s="42">
        <v>2759.02</v>
      </c>
      <c r="D265" s="54"/>
    </row>
    <row r="266" spans="1:4" x14ac:dyDescent="0.2">
      <c r="A266"/>
      <c r="B266" s="15" t="s">
        <v>184</v>
      </c>
      <c r="C266" s="42">
        <v>347.02</v>
      </c>
      <c r="D266" s="54"/>
    </row>
    <row r="267" spans="1:4" x14ac:dyDescent="0.2">
      <c r="A267"/>
      <c r="B267" s="15" t="s">
        <v>185</v>
      </c>
      <c r="C267" s="42">
        <v>64546.45</v>
      </c>
      <c r="D267" s="54"/>
    </row>
    <row r="268" spans="1:4" x14ac:dyDescent="0.2">
      <c r="A268"/>
      <c r="B268" s="15" t="s">
        <v>186</v>
      </c>
      <c r="C268" s="42">
        <v>247679.64</v>
      </c>
      <c r="D268" s="54"/>
    </row>
    <row r="269" spans="1:4" ht="16.5" thickBot="1" x14ac:dyDescent="0.3">
      <c r="A269" s="80"/>
      <c r="B269" s="39" t="s">
        <v>187</v>
      </c>
      <c r="C269" s="46">
        <f>SUM(C251:C268)</f>
        <v>8624393.3099999987</v>
      </c>
      <c r="D269" s="40"/>
    </row>
    <row r="270" spans="1:4" ht="12" customHeight="1" thickTop="1" thickBot="1" x14ac:dyDescent="0.25">
      <c r="A270" s="80"/>
      <c r="B270" s="25"/>
      <c r="C270" s="95"/>
      <c r="D270" s="96"/>
    </row>
    <row r="271" spans="1:4" x14ac:dyDescent="0.2">
      <c r="A271" s="80"/>
      <c r="B271" s="2"/>
      <c r="C271" s="53"/>
      <c r="D271" s="53"/>
    </row>
    <row r="272" spans="1:4" ht="21" thickBot="1" x14ac:dyDescent="0.35">
      <c r="A272" s="80"/>
      <c r="B272" s="5" t="s">
        <v>188</v>
      </c>
      <c r="D272" s="2"/>
    </row>
    <row r="273" spans="1:6" ht="17.25" thickBot="1" x14ac:dyDescent="0.3">
      <c r="A273" s="12" t="s">
        <v>9</v>
      </c>
      <c r="B273" s="6" t="s">
        <v>189</v>
      </c>
      <c r="C273" s="10">
        <v>2026</v>
      </c>
      <c r="D273" s="31"/>
    </row>
    <row r="274" spans="1:6" x14ac:dyDescent="0.2">
      <c r="A274" s="80"/>
      <c r="B274" s="15"/>
      <c r="D274" s="33"/>
    </row>
    <row r="275" spans="1:6" x14ac:dyDescent="0.2">
      <c r="A275" s="97">
        <v>5101990001</v>
      </c>
      <c r="B275" s="2" t="s">
        <v>190</v>
      </c>
      <c r="C275" s="42">
        <v>7878492.0899999999</v>
      </c>
      <c r="D275" s="75"/>
    </row>
    <row r="276" spans="1:6" x14ac:dyDescent="0.2">
      <c r="A276" s="97">
        <v>5101990001</v>
      </c>
      <c r="B276" s="2" t="s">
        <v>191</v>
      </c>
      <c r="C276" s="98">
        <v>12890556.060000001</v>
      </c>
      <c r="D276" s="75"/>
    </row>
    <row r="277" spans="1:6" hidden="1" x14ac:dyDescent="0.2">
      <c r="A277" s="97">
        <v>5101990002</v>
      </c>
      <c r="B277" s="2" t="s">
        <v>192</v>
      </c>
      <c r="C277" s="98"/>
      <c r="D277" s="75"/>
    </row>
    <row r="278" spans="1:6" ht="16.5" thickBot="1" x14ac:dyDescent="0.3">
      <c r="A278" s="80"/>
      <c r="B278" s="39" t="s">
        <v>193</v>
      </c>
      <c r="C278" s="73">
        <f>SUM(C275:C277)</f>
        <v>20769048.149999999</v>
      </c>
      <c r="D278" s="40"/>
    </row>
    <row r="279" spans="1:6" ht="16.5" thickTop="1" thickBot="1" x14ac:dyDescent="0.25">
      <c r="A279" s="80"/>
      <c r="B279" s="25"/>
      <c r="C279" s="26"/>
      <c r="D279" s="41"/>
    </row>
    <row r="280" spans="1:6" x14ac:dyDescent="0.2">
      <c r="A280" s="80"/>
      <c r="B280" s="2"/>
      <c r="C280" s="53"/>
      <c r="D280" s="53"/>
    </row>
    <row r="281" spans="1:6" ht="21" thickBot="1" x14ac:dyDescent="0.35">
      <c r="A281" s="80"/>
      <c r="B281" s="5" t="s">
        <v>194</v>
      </c>
      <c r="D281" s="2"/>
    </row>
    <row r="282" spans="1:6" ht="17.25" thickBot="1" x14ac:dyDescent="0.3">
      <c r="A282" s="80"/>
      <c r="B282" s="6" t="s">
        <v>195</v>
      </c>
      <c r="C282" s="10">
        <v>2026</v>
      </c>
      <c r="D282" s="31"/>
    </row>
    <row r="283" spans="1:6" ht="30" x14ac:dyDescent="0.25">
      <c r="A283" s="12" t="s">
        <v>9</v>
      </c>
      <c r="B283" s="66" t="s">
        <v>196</v>
      </c>
      <c r="D283" s="33"/>
    </row>
    <row r="284" spans="1:6" x14ac:dyDescent="0.2">
      <c r="A284" t="s">
        <v>197</v>
      </c>
      <c r="B284" s="15" t="s">
        <v>198</v>
      </c>
      <c r="C284" s="42">
        <v>55514</v>
      </c>
      <c r="D284" s="33"/>
      <c r="F284" s="99"/>
    </row>
    <row r="285" spans="1:6" x14ac:dyDescent="0.2">
      <c r="A285"/>
      <c r="B285" s="15" t="s">
        <v>199</v>
      </c>
      <c r="C285" s="42">
        <v>210000</v>
      </c>
      <c r="D285" s="33"/>
      <c r="F285" s="99"/>
    </row>
    <row r="286" spans="1:6" x14ac:dyDescent="0.2">
      <c r="A286"/>
      <c r="B286" s="15" t="s">
        <v>200</v>
      </c>
      <c r="C286" s="42">
        <v>11900</v>
      </c>
      <c r="D286" s="33"/>
      <c r="F286" s="99"/>
    </row>
    <row r="287" spans="1:6" x14ac:dyDescent="0.2">
      <c r="A287"/>
      <c r="B287" s="15" t="s">
        <v>201</v>
      </c>
      <c r="C287" s="42">
        <v>128000</v>
      </c>
      <c r="D287" s="33"/>
      <c r="F287" s="99"/>
    </row>
    <row r="288" spans="1:6" x14ac:dyDescent="0.2">
      <c r="A288"/>
      <c r="B288" s="15" t="s">
        <v>202</v>
      </c>
      <c r="C288" s="42">
        <v>50000</v>
      </c>
      <c r="D288" s="33"/>
      <c r="F288" s="99"/>
    </row>
    <row r="289" spans="1:4" ht="16.5" thickBot="1" x14ac:dyDescent="0.3">
      <c r="A289" s="84"/>
      <c r="B289" s="39" t="s">
        <v>203</v>
      </c>
      <c r="C289" s="73">
        <f>SUM(C284:C288)</f>
        <v>455414</v>
      </c>
      <c r="D289" s="40"/>
    </row>
    <row r="290" spans="1:4" ht="16.5" thickTop="1" thickBot="1" x14ac:dyDescent="0.25">
      <c r="A290" s="84"/>
      <c r="B290" s="25"/>
      <c r="C290" s="26"/>
      <c r="D290" s="41"/>
    </row>
    <row r="291" spans="1:4" x14ac:dyDescent="0.2">
      <c r="A291" s="80"/>
      <c r="B291" s="2"/>
      <c r="C291" s="53"/>
      <c r="D291" s="53"/>
    </row>
    <row r="296" spans="1:4" x14ac:dyDescent="0.2">
      <c r="C296" s="100"/>
    </row>
    <row r="297" spans="1:4" x14ac:dyDescent="0.2">
      <c r="C297" s="100"/>
    </row>
    <row r="298" spans="1:4" x14ac:dyDescent="0.2">
      <c r="C298" s="100">
        <f>+C297-C296</f>
        <v>0</v>
      </c>
    </row>
    <row r="300" spans="1:4" x14ac:dyDescent="0.2">
      <c r="A300" s="2"/>
      <c r="B300" s="2"/>
      <c r="D300" s="2"/>
    </row>
    <row r="301" spans="1:4" x14ac:dyDescent="0.2">
      <c r="A301" s="2"/>
      <c r="B301" s="2"/>
      <c r="D301" s="2"/>
    </row>
    <row r="302" spans="1:4" x14ac:dyDescent="0.2">
      <c r="A302" s="2"/>
      <c r="B302" s="2"/>
      <c r="D302" s="2"/>
    </row>
    <row r="303" spans="1:4" x14ac:dyDescent="0.2">
      <c r="A303" s="2"/>
      <c r="B303" s="2"/>
      <c r="D303" s="2"/>
    </row>
    <row r="304" spans="1:4" ht="15.75" x14ac:dyDescent="0.25">
      <c r="D304" s="92">
        <v>5</v>
      </c>
    </row>
  </sheetData>
  <mergeCells count="11">
    <mergeCell ref="B12:D12"/>
    <mergeCell ref="B6:D6"/>
    <mergeCell ref="B7:D7"/>
    <mergeCell ref="B9:D9"/>
    <mergeCell ref="B10:D10"/>
    <mergeCell ref="B11:D11"/>
    <mergeCell ref="B15:D15"/>
    <mergeCell ref="B126:D126"/>
    <mergeCell ref="B166:D166"/>
    <mergeCell ref="B182:D182"/>
    <mergeCell ref="B197:D197"/>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dcterms:created xsi:type="dcterms:W3CDTF">2026-05-13T05:13:35Z</dcterms:created>
  <dcterms:modified xsi:type="dcterms:W3CDTF">2026-05-13T18:54:49Z</dcterms:modified>
</cp:coreProperties>
</file>