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Ejecución Presupuestaria y Presupuesto\Ejecución Presupuestaria\"/>
    </mc:Choice>
  </mc:AlternateContent>
  <bookViews>
    <workbookView xWindow="930" yWindow="0" windowWidth="27870" windowHeight="12915"/>
  </bookViews>
  <sheets>
    <sheet name="P2 Presupuesto Aprobado-Eje (2)" sheetId="4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4" l="1"/>
  <c r="P33" i="4"/>
  <c r="P34" i="4"/>
  <c r="P35" i="4"/>
  <c r="P36" i="4"/>
  <c r="P37" i="4"/>
  <c r="O64" i="4"/>
  <c r="O54" i="4"/>
  <c r="O18" i="4"/>
  <c r="N38" i="4" l="1"/>
  <c r="N54" i="4"/>
  <c r="N64" i="4"/>
  <c r="M64" i="4"/>
  <c r="L54" i="4"/>
  <c r="P85" i="4" l="1"/>
  <c r="J84" i="4"/>
  <c r="I84" i="4"/>
  <c r="H84" i="4"/>
  <c r="G84" i="4"/>
  <c r="F84" i="4"/>
  <c r="E84" i="4"/>
  <c r="D84" i="4"/>
  <c r="C84" i="4"/>
  <c r="B84" i="4"/>
  <c r="P83" i="4"/>
  <c r="P82" i="4"/>
  <c r="J81" i="4"/>
  <c r="I81" i="4"/>
  <c r="H81" i="4"/>
  <c r="G81" i="4"/>
  <c r="F81" i="4"/>
  <c r="E81" i="4"/>
  <c r="D81" i="4"/>
  <c r="C81" i="4"/>
  <c r="B81" i="4"/>
  <c r="P80" i="4"/>
  <c r="P79" i="4"/>
  <c r="J78" i="4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J73" i="4"/>
  <c r="P73" i="4" s="1"/>
  <c r="I73" i="4"/>
  <c r="H73" i="4"/>
  <c r="G73" i="4"/>
  <c r="F73" i="4"/>
  <c r="E73" i="4"/>
  <c r="D73" i="4"/>
  <c r="C73" i="4"/>
  <c r="B73" i="4"/>
  <c r="P72" i="4"/>
  <c r="P71" i="4"/>
  <c r="P70" i="4"/>
  <c r="J69" i="4"/>
  <c r="I69" i="4"/>
  <c r="H69" i="4"/>
  <c r="G69" i="4"/>
  <c r="F69" i="4"/>
  <c r="E69" i="4"/>
  <c r="D69" i="4"/>
  <c r="C69" i="4"/>
  <c r="B69" i="4"/>
  <c r="P68" i="4"/>
  <c r="P67" i="4"/>
  <c r="P66" i="4"/>
  <c r="P65" i="4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M38" i="4"/>
  <c r="L38" i="4"/>
  <c r="K38" i="4"/>
  <c r="J38" i="4"/>
  <c r="I38" i="4"/>
  <c r="H38" i="4"/>
  <c r="G38" i="4"/>
  <c r="F38" i="4"/>
  <c r="E38" i="4"/>
  <c r="D38" i="4"/>
  <c r="C38" i="4"/>
  <c r="B38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7" i="4"/>
  <c r="P26" i="4"/>
  <c r="P25" i="4"/>
  <c r="P24" i="4"/>
  <c r="P23" i="4"/>
  <c r="P22" i="4"/>
  <c r="P21" i="4"/>
  <c r="P20" i="4"/>
  <c r="P19" i="4"/>
  <c r="N18" i="4"/>
  <c r="M18" i="4"/>
  <c r="L18" i="4"/>
  <c r="K18" i="4"/>
  <c r="J18" i="4"/>
  <c r="I18" i="4"/>
  <c r="H18" i="4"/>
  <c r="G18" i="4"/>
  <c r="F18" i="4"/>
  <c r="E18" i="4"/>
  <c r="D18" i="4"/>
  <c r="D86" i="4" s="1"/>
  <c r="C18" i="4"/>
  <c r="B18" i="4"/>
  <c r="P17" i="4"/>
  <c r="P16" i="4"/>
  <c r="P15" i="4"/>
  <c r="P14" i="4"/>
  <c r="P13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P64" i="4" l="1"/>
  <c r="B86" i="4"/>
  <c r="B11" i="4" s="1"/>
  <c r="F86" i="4"/>
  <c r="F11" i="4" s="1"/>
  <c r="G86" i="4"/>
  <c r="G11" i="4" s="1"/>
  <c r="I86" i="4"/>
  <c r="I11" i="4" s="1"/>
  <c r="N86" i="4"/>
  <c r="N11" i="4" s="1"/>
  <c r="D11" i="4"/>
  <c r="C86" i="4"/>
  <c r="H86" i="4"/>
  <c r="H11" i="4" s="1"/>
  <c r="P81" i="4"/>
  <c r="O86" i="4"/>
  <c r="P12" i="4"/>
  <c r="P69" i="4"/>
  <c r="J86" i="4"/>
  <c r="J11" i="4" s="1"/>
  <c r="P78" i="4"/>
  <c r="P84" i="4"/>
  <c r="E86" i="4"/>
  <c r="E11" i="4" s="1"/>
  <c r="O11" i="4"/>
  <c r="M86" i="4"/>
  <c r="M11" i="4" s="1"/>
  <c r="L86" i="4"/>
  <c r="L11" i="4" s="1"/>
  <c r="K86" i="4"/>
  <c r="K11" i="4" s="1"/>
  <c r="P38" i="4"/>
  <c r="P28" i="4"/>
  <c r="P18" i="4"/>
  <c r="J77" i="4"/>
  <c r="P77" i="4" s="1"/>
  <c r="P54" i="4"/>
  <c r="P86" i="4" l="1"/>
  <c r="P11" i="4" s="1"/>
</calcChain>
</file>

<file path=xl/sharedStrings.xml><?xml version="1.0" encoding="utf-8"?>
<sst xmlns="http://schemas.openxmlformats.org/spreadsheetml/2006/main" count="203" uniqueCount="122">
  <si>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</si>
  <si>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</si>
  <si>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</si>
  <si>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</si>
  <si>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</si>
  <si>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</si>
  <si>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</si>
  <si>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</si>
  <si>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</si>
  <si>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</si>
  <si>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</si>
  <si>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</si>
  <si>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</si>
  <si>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</si>
  <si>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</si>
  <si>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</si>
  <si>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</si>
  <si>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</si>
  <si>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</si>
  <si>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</si>
  <si>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</si>
  <si>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</si>
  <si>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</si>
  <si>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</si>
  <si>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</si>
  <si>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</si>
  <si>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</si>
  <si>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</si>
  <si>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</si>
  <si>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</si>
  <si>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</si>
  <si>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</si>
  <si>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</si>
  <si>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</si>
  <si>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</si>
  <si>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</si>
  <si>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</si>
  <si>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</si>
  <si>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</si>
  <si>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</si>
  <si>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</si>
  <si>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</si>
  <si>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</si>
  <si>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</si>
  <si>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</si>
  <si>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</si>
  <si>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</si>
  <si>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</si>
  <si>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</si>
  <si>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</si>
  <si>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</si>
  <si>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</si>
  <si>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</si>
  <si>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</si>
  <si>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</si>
  <si>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</si>
  <si>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</si>
  <si>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</si>
  <si>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</si>
  <si>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</si>
  <si>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</si>
  <si>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</si>
  <si>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</si>
  <si>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</si>
  <si>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</si>
  <si>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</si>
  <si>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</si>
  <si>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</si>
  <si>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</si>
  <si>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</si>
  <si>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</si>
  <si>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</si>
  <si>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</si>
  <si>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</si>
  <si>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</si>
  <si>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</si>
  <si>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</si>
  <si>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</si>
  <si>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</si>
  <si>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</si>
  <si>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</si>
  <si>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</si>
  <si>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</si>
  <si>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</si>
  <si>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</si>
  <si>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</si>
  <si>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</si>
  <si>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</si>
  <si>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</si>
  <si>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</si>
  <si>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</si>
  <si>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</si>
  <si>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</si>
  <si>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</si>
  <si>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</si>
  <si>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</si>
  <si>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</si>
  <si>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</si>
  <si>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</si>
  <si>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</si>
  <si>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</si>
  <si>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</si>
  <si>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</si>
  <si>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</si>
  <si>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</si>
  <si>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</si>
  <si>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</si>
  <si>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</si>
  <si>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</si>
  <si>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</si>
  <si>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</si>
  <si>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</si>
  <si>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</si>
  <si>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</si>
  <si>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</si>
  <si>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</si>
  <si>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</si>
  <si>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</si>
  <si>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</si>
  <si>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</si>
  <si>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 xml:space="preserve"> </t>
  </si>
  <si>
    <t>Año {2026}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</si>
</sst>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6" fillId="0" borderId="0" xfId="0" applyFont="1"/>
    <xf numFmtId="43" fontId="6" fillId="0" borderId="0" xfId="1" applyFont="1"/>
    <xf numFmtId="0" fontId="6" fillId="0" borderId="0" xfId="2" applyFont="1"/>
    <xf numFmtId="0" fontId="13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3" fillId="0" borderId="0" xfId="2" applyNumberFormat="1" applyFont="1"/>
    <xf numFmtId="40" fontId="14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4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5" fillId="0" borderId="0" xfId="7" applyFont="1" applyAlignment="1">
      <alignment horizontal="center" vertical="center"/>
    </xf>
    <xf numFmtId="43" fontId="13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51323</xdr:colOff>
      <xdr:row>0</xdr:row>
      <xdr:rowOff>0</xdr:rowOff>
    </xdr:from>
    <xdr:to>
      <xdr:col>6</xdr:col>
      <xdr:colOff>495188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0294" y="0"/>
          <a:ext cx="44386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topLeftCell="A51" zoomScale="85" zoomScaleNormal="85" workbookViewId="0">
      <selection activeCell="A7" sqref="A7:P7"/>
    </sheetView>
  </sheetViews>
  <sheetFormatPr baseColWidth="10" defaultColWidth="11.42578125" defaultRowHeight="15" x14ac:dyDescent="0.25"/>
  <cols>
    <col min="1" max="1" width="61.2851562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1" width="15.140625" style="16" customWidth="1"/>
    <col min="12" max="12" width="15" style="16" customWidth="1"/>
    <col min="13" max="13" width="15.5703125" style="16" customWidth="1"/>
    <col min="14" max="14" width="15.140625" style="16" bestFit="1" customWidth="1"/>
    <col min="15" max="15" width="5.7109375" style="16" bestFit="1" customWidth="1"/>
    <col min="16" max="16" width="16.85546875" style="16" bestFit="1" customWidth="1"/>
    <col min="20" max="20" width="13.42578125" bestFit="1" customWidth="1"/>
  </cols>
  <sheetData>
    <row r="3" spans="1:17" ht="28.5" customHeight="1" x14ac:dyDescent="0.25">
      <c r="A3" s="62" t="s">
        <v>98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7" ht="21" customHeight="1" x14ac:dyDescent="0.25">
      <c r="A4" s="64" t="s">
        <v>99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7" ht="15.75" x14ac:dyDescent="0.25">
      <c r="A5" s="66" t="s">
        <v>121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7" ht="15.75" customHeight="1" x14ac:dyDescent="0.25">
      <c r="A6" s="68" t="s">
        <v>100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ht="15.75" customHeight="1" x14ac:dyDescent="0.25">
      <c r="A7" s="69" t="s">
        <v>79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9" spans="1:17" ht="25.5" customHeight="1" x14ac:dyDescent="0.25">
      <c r="A9" s="70" t="s">
        <v>66</v>
      </c>
      <c r="B9" s="71" t="s">
        <v>96</v>
      </c>
      <c r="C9" s="71" t="s">
        <v>95</v>
      </c>
      <c r="D9" s="73" t="s">
        <v>93</v>
      </c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7" x14ac:dyDescent="0.25">
      <c r="A10" s="70"/>
      <c r="B10" s="72"/>
      <c r="C10" s="72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2640473490</v>
      </c>
      <c r="C11" s="33">
        <v>0</v>
      </c>
      <c r="D11" s="33">
        <f>+D86</f>
        <v>204145084.79000002</v>
      </c>
      <c r="E11" s="33">
        <f>+E86</f>
        <v>0</v>
      </c>
      <c r="F11" s="33">
        <f t="shared" ref="F11:O11" si="0">+F86</f>
        <v>0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0</v>
      </c>
      <c r="L11" s="33">
        <f t="shared" si="0"/>
        <v>0</v>
      </c>
      <c r="M11" s="33">
        <f>+M86</f>
        <v>0</v>
      </c>
      <c r="N11" s="33">
        <f t="shared" si="0"/>
        <v>0</v>
      </c>
      <c r="O11" s="33">
        <f t="shared" si="0"/>
        <v>0</v>
      </c>
      <c r="P11" s="33">
        <f>+P86</f>
        <v>204145084.79000002</v>
      </c>
    </row>
    <row r="12" spans="1:17" x14ac:dyDescent="0.25">
      <c r="A12" s="3" t="s">
        <v>1</v>
      </c>
      <c r="B12" s="22">
        <f>+B13+B14+B15+B16+B17</f>
        <v>2269108732</v>
      </c>
      <c r="C12" s="15">
        <f>+C13+C14+C15+C16+C17</f>
        <v>0</v>
      </c>
      <c r="D12" s="15">
        <f>+D13+D14+D15+D16+D17</f>
        <v>186146145.11000001</v>
      </c>
      <c r="E12" s="15">
        <f>+E13+E14+E15+E16+E17</f>
        <v>0</v>
      </c>
      <c r="F12" s="15">
        <f t="shared" ref="F12" si="1">+F13+F14+F15+F16+F17</f>
        <v>0</v>
      </c>
      <c r="G12" s="15">
        <f>+G13+G14+G15+G16+G17</f>
        <v>0</v>
      </c>
      <c r="H12" s="22">
        <f>+H13+H14+H15+H16+H17</f>
        <v>0</v>
      </c>
      <c r="I12" s="22">
        <f>+I13+I14+I15+I16+I17</f>
        <v>0</v>
      </c>
      <c r="J12" s="22">
        <f>+J13+J14+J15+J17</f>
        <v>0</v>
      </c>
      <c r="K12" s="22">
        <f>+K13+K14+K15+K16+K17</f>
        <v>0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186146145.11000001</v>
      </c>
    </row>
    <row r="13" spans="1:17" x14ac:dyDescent="0.25">
      <c r="A13" s="4" t="s">
        <v>2</v>
      </c>
      <c r="B13" s="12">
        <v>2062137934.55</v>
      </c>
      <c r="C13" s="12"/>
      <c r="D13" s="16">
        <v>162241841.78</v>
      </c>
      <c r="H13" s="12"/>
      <c r="I13" s="12"/>
      <c r="J13" s="12"/>
      <c r="K13" s="12"/>
      <c r="L13" s="30"/>
      <c r="M13" s="30"/>
      <c r="N13" s="23"/>
      <c r="P13" s="29">
        <f t="shared" ref="P13:P76" si="2">+O13+N13+M13+L13+K13+J13+I13+H13+G13+F13+E13+D13</f>
        <v>162241841.78</v>
      </c>
    </row>
    <row r="14" spans="1:17" x14ac:dyDescent="0.25">
      <c r="A14" s="4" t="s">
        <v>3</v>
      </c>
      <c r="B14" s="12">
        <v>130850100</v>
      </c>
      <c r="C14" s="12"/>
      <c r="D14" s="16">
        <v>18275089.199999999</v>
      </c>
      <c r="E14" s="20"/>
      <c r="F14" s="20"/>
      <c r="H14" s="12"/>
      <c r="I14" s="12"/>
      <c r="J14" s="12"/>
      <c r="K14" s="12"/>
      <c r="L14" s="30"/>
      <c r="M14" s="30"/>
      <c r="N14" s="23"/>
      <c r="P14" s="29">
        <f t="shared" si="2"/>
        <v>18275089.199999999</v>
      </c>
    </row>
    <row r="15" spans="1:17" x14ac:dyDescent="0.25">
      <c r="A15" s="4" t="s">
        <v>4</v>
      </c>
      <c r="B15" s="12">
        <v>3168000</v>
      </c>
      <c r="C15" s="12"/>
      <c r="D15" s="16">
        <v>37146.800000000003</v>
      </c>
      <c r="F15" s="20"/>
      <c r="H15" s="12"/>
      <c r="I15" s="12"/>
      <c r="J15" s="12"/>
      <c r="K15" s="12"/>
      <c r="L15" s="30"/>
      <c r="M15" s="30"/>
      <c r="N15" s="23"/>
      <c r="P15" s="29">
        <f t="shared" si="2"/>
        <v>37146.800000000003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2"/>
        <v>0</v>
      </c>
    </row>
    <row r="17" spans="1:16" x14ac:dyDescent="0.25">
      <c r="A17" s="4" t="s">
        <v>6</v>
      </c>
      <c r="B17" s="12">
        <v>72952697.450000003</v>
      </c>
      <c r="C17" s="12"/>
      <c r="D17" s="16">
        <v>5592067.3300000001</v>
      </c>
      <c r="H17" s="12"/>
      <c r="I17" s="12"/>
      <c r="J17" s="12"/>
      <c r="K17" s="12"/>
      <c r="L17" s="30"/>
      <c r="M17" s="30"/>
      <c r="N17" s="23"/>
      <c r="P17" s="29">
        <f>+O17+N17+M17+L17+K17+J17+I17+H17+G17+F17+E17+D17</f>
        <v>5592067.3300000001</v>
      </c>
    </row>
    <row r="18" spans="1:16" x14ac:dyDescent="0.25">
      <c r="A18" s="3" t="s">
        <v>7</v>
      </c>
      <c r="B18" s="15">
        <f t="shared" ref="B18:J18" si="3">+B19+B20+B21+B22+B23+B24+B25+B26+B27</f>
        <v>282022770</v>
      </c>
      <c r="C18" s="15">
        <f t="shared" si="3"/>
        <v>0</v>
      </c>
      <c r="D18" s="15">
        <f t="shared" si="3"/>
        <v>11055485.380000001</v>
      </c>
      <c r="E18" s="15">
        <f t="shared" si="3"/>
        <v>0</v>
      </c>
      <c r="F18" s="15">
        <f t="shared" si="3"/>
        <v>0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>SUM(K19:K27)</f>
        <v>0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11055485.380000001</v>
      </c>
    </row>
    <row r="19" spans="1:16" x14ac:dyDescent="0.25">
      <c r="A19" s="4" t="s">
        <v>8</v>
      </c>
      <c r="B19" s="12">
        <v>81117669</v>
      </c>
      <c r="C19" s="12"/>
      <c r="D19" s="16">
        <v>7858613.4600000009</v>
      </c>
      <c r="H19" s="12"/>
      <c r="I19" s="12"/>
      <c r="J19" s="12"/>
      <c r="K19" s="12"/>
      <c r="L19" s="30"/>
      <c r="M19" s="30"/>
      <c r="N19" s="23"/>
      <c r="P19" s="29">
        <f>+O19+N19+M19+L19+K19+J19+I19+H19+G19+F19+E19+D19</f>
        <v>7858613.4600000009</v>
      </c>
    </row>
    <row r="20" spans="1:16" x14ac:dyDescent="0.25">
      <c r="A20" s="4" t="s">
        <v>9</v>
      </c>
      <c r="B20" s="12"/>
      <c r="C20" s="12"/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0</v>
      </c>
    </row>
    <row r="21" spans="1:16" x14ac:dyDescent="0.25">
      <c r="A21" s="4" t="s">
        <v>10</v>
      </c>
      <c r="B21" s="12">
        <v>9600000</v>
      </c>
      <c r="C21" s="12"/>
      <c r="D21" s="16">
        <v>711100</v>
      </c>
      <c r="H21" s="12"/>
      <c r="I21" s="12"/>
      <c r="J21" s="12"/>
      <c r="K21" s="12"/>
      <c r="L21" s="30"/>
      <c r="M21" s="30"/>
      <c r="N21" s="23"/>
      <c r="P21" s="29">
        <f t="shared" si="2"/>
        <v>711100</v>
      </c>
    </row>
    <row r="22" spans="1:16" x14ac:dyDescent="0.25">
      <c r="A22" s="4" t="s">
        <v>11</v>
      </c>
      <c r="B22" s="12">
        <v>912000</v>
      </c>
      <c r="C22" s="12"/>
      <c r="D22" s="16">
        <v>74000</v>
      </c>
      <c r="H22" s="12"/>
      <c r="I22" s="12"/>
      <c r="J22" s="12"/>
      <c r="K22" s="12"/>
      <c r="L22" s="30"/>
      <c r="N22" s="23"/>
      <c r="P22" s="29">
        <f t="shared" si="2"/>
        <v>74000</v>
      </c>
    </row>
    <row r="23" spans="1:16" x14ac:dyDescent="0.25">
      <c r="A23" s="4" t="s">
        <v>12</v>
      </c>
      <c r="B23" s="12">
        <v>177416050</v>
      </c>
      <c r="C23" s="12"/>
      <c r="D23" s="16">
        <v>1656078</v>
      </c>
      <c r="H23" s="12"/>
      <c r="I23" s="12"/>
      <c r="J23" s="12"/>
      <c r="K23" s="12"/>
      <c r="L23" s="30"/>
      <c r="M23" s="30"/>
      <c r="N23" s="23"/>
      <c r="P23" s="29">
        <f t="shared" si="2"/>
        <v>1656078</v>
      </c>
    </row>
    <row r="24" spans="1:16" x14ac:dyDescent="0.25">
      <c r="A24" s="4" t="s">
        <v>13</v>
      </c>
      <c r="B24" s="12">
        <v>11701051</v>
      </c>
      <c r="C24" s="12"/>
      <c r="D24" s="16">
        <v>547881.6</v>
      </c>
      <c r="H24" s="12"/>
      <c r="I24" s="12"/>
      <c r="J24" s="12"/>
      <c r="K24" s="12"/>
      <c r="L24" s="30"/>
      <c r="M24" s="30"/>
      <c r="N24" s="23"/>
      <c r="P24" s="29">
        <f t="shared" si="2"/>
        <v>547881.6</v>
      </c>
    </row>
    <row r="25" spans="1:16" s="52" customFormat="1" ht="30" x14ac:dyDescent="0.25">
      <c r="A25" s="48" t="s">
        <v>14</v>
      </c>
      <c r="B25" s="30"/>
      <c r="C25" s="30"/>
      <c r="D25" s="49">
        <v>650</v>
      </c>
      <c r="E25" s="49"/>
      <c r="F25" s="49"/>
      <c r="G25" s="49"/>
      <c r="H25" s="30"/>
      <c r="I25" s="30"/>
      <c r="J25" s="30"/>
      <c r="K25" s="30"/>
      <c r="L25" s="50"/>
      <c r="M25" s="30"/>
      <c r="N25" s="50"/>
      <c r="O25" s="49"/>
      <c r="P25" s="51">
        <f t="shared" si="2"/>
        <v>650</v>
      </c>
    </row>
    <row r="26" spans="1:16" x14ac:dyDescent="0.25">
      <c r="A26" s="4" t="s">
        <v>101</v>
      </c>
      <c r="B26" s="12">
        <v>1276000</v>
      </c>
      <c r="C26" s="12"/>
      <c r="D26" s="16">
        <v>207162.32</v>
      </c>
      <c r="H26" s="12"/>
      <c r="I26" s="12"/>
      <c r="J26" s="12"/>
      <c r="K26" s="12"/>
      <c r="L26" s="30"/>
      <c r="M26" s="30"/>
      <c r="N26" s="23"/>
      <c r="P26" s="29">
        <f t="shared" si="2"/>
        <v>207162.32</v>
      </c>
    </row>
    <row r="27" spans="1:16" x14ac:dyDescent="0.25">
      <c r="A27" s="4" t="s">
        <v>16</v>
      </c>
      <c r="B27" s="12"/>
      <c r="C27" s="12"/>
      <c r="H27" s="12"/>
      <c r="I27" s="12"/>
      <c r="J27" s="12"/>
      <c r="K27" s="12"/>
      <c r="L27" s="23"/>
      <c r="N27" s="23"/>
      <c r="P27" s="29">
        <f t="shared" si="2"/>
        <v>0</v>
      </c>
    </row>
    <row r="28" spans="1:16" x14ac:dyDescent="0.25">
      <c r="A28" s="3" t="s">
        <v>17</v>
      </c>
      <c r="B28" s="15">
        <f>+B29+B30+B31+B32+B33+B34+B35+B36+B37</f>
        <v>85273988</v>
      </c>
      <c r="C28" s="15">
        <f>+C29+C30+C31+C32+C33+C34+C35+C36+C37</f>
        <v>0</v>
      </c>
      <c r="D28" s="15">
        <f t="shared" ref="D28:G28" si="4">+D29+D30+D31+D32+D33+D34+D35+D36+D37</f>
        <v>6653578.9199999999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>+H29+H30+H31+H32+H33+H34+H35+H36+H37</f>
        <v>0</v>
      </c>
      <c r="I28" s="15">
        <f>+I29+I30+I31+I32+I33+I34+I35+I36+I37</f>
        <v>0</v>
      </c>
      <c r="J28" s="15">
        <f>+J29+J30+J31+J32+J33+J34+J35+J36+J37</f>
        <v>0</v>
      </c>
      <c r="K28" s="15">
        <f>SUM(K29:K37)</f>
        <v>0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2"/>
        <v>6653578.9199999999</v>
      </c>
    </row>
    <row r="29" spans="1:16" x14ac:dyDescent="0.25">
      <c r="A29" s="4" t="s">
        <v>18</v>
      </c>
      <c r="B29" s="12">
        <v>6292300</v>
      </c>
      <c r="C29" s="12"/>
      <c r="D29" s="16">
        <v>731727.3</v>
      </c>
      <c r="H29" s="12"/>
      <c r="I29" s="12"/>
      <c r="J29" s="12"/>
      <c r="K29" s="12"/>
      <c r="L29" s="30"/>
      <c r="M29" s="30"/>
      <c r="N29" s="23"/>
      <c r="P29" s="29">
        <f t="shared" si="2"/>
        <v>731727.3</v>
      </c>
    </row>
    <row r="30" spans="1:16" x14ac:dyDescent="0.25">
      <c r="A30" s="4" t="s">
        <v>19</v>
      </c>
      <c r="B30" s="12">
        <v>5529900</v>
      </c>
      <c r="C30" s="12"/>
      <c r="H30" s="12"/>
      <c r="I30" s="12"/>
      <c r="J30" s="12"/>
      <c r="K30" s="12"/>
      <c r="L30" s="30"/>
      <c r="N30" s="23"/>
      <c r="P30" s="29">
        <f t="shared" si="2"/>
        <v>0</v>
      </c>
    </row>
    <row r="31" spans="1:16" x14ac:dyDescent="0.25">
      <c r="A31" s="4" t="s">
        <v>20</v>
      </c>
      <c r="B31" s="12">
        <v>502000</v>
      </c>
      <c r="C31" s="12"/>
      <c r="D31" s="16">
        <v>91294.61</v>
      </c>
      <c r="H31" s="12"/>
      <c r="I31" s="12"/>
      <c r="J31" s="12"/>
      <c r="K31" s="12"/>
      <c r="L31" s="30"/>
      <c r="M31" s="30"/>
      <c r="N31" s="23"/>
      <c r="P31" s="29">
        <f t="shared" si="2"/>
        <v>91294.61</v>
      </c>
    </row>
    <row r="32" spans="1:16" x14ac:dyDescent="0.25">
      <c r="A32" s="4" t="s">
        <v>21</v>
      </c>
      <c r="B32" s="12"/>
      <c r="C32" s="12"/>
      <c r="H32" s="12"/>
      <c r="I32" s="12"/>
      <c r="J32" s="12"/>
      <c r="K32" s="12"/>
      <c r="L32" s="23"/>
      <c r="M32" s="30"/>
      <c r="N32" s="23"/>
      <c r="P32" s="29">
        <f t="shared" si="2"/>
        <v>0</v>
      </c>
    </row>
    <row r="33" spans="1:16" x14ac:dyDescent="0.25">
      <c r="A33" s="4" t="s">
        <v>102</v>
      </c>
      <c r="B33" s="12"/>
      <c r="C33" s="12"/>
      <c r="H33" s="12"/>
      <c r="I33" s="12"/>
      <c r="J33" s="12"/>
      <c r="K33" s="12"/>
      <c r="L33" s="30"/>
      <c r="M33" s="30"/>
      <c r="N33" s="23"/>
      <c r="P33" s="29">
        <f t="shared" si="2"/>
        <v>0</v>
      </c>
    </row>
    <row r="34" spans="1:16" x14ac:dyDescent="0.25">
      <c r="A34" s="4" t="s">
        <v>23</v>
      </c>
      <c r="B34" s="12">
        <v>50100</v>
      </c>
      <c r="C34" s="12"/>
      <c r="D34" s="16">
        <v>1362.66</v>
      </c>
      <c r="H34" s="12"/>
      <c r="I34" s="12"/>
      <c r="J34" s="12"/>
      <c r="K34" s="12"/>
      <c r="L34" s="30"/>
      <c r="M34" s="30"/>
      <c r="N34" s="23"/>
      <c r="P34" s="29">
        <f t="shared" si="2"/>
        <v>1362.66</v>
      </c>
    </row>
    <row r="35" spans="1:16" s="57" customFormat="1" ht="30" x14ac:dyDescent="0.25">
      <c r="A35" s="48" t="s">
        <v>24</v>
      </c>
      <c r="B35" s="53">
        <v>65285558</v>
      </c>
      <c r="C35" s="53"/>
      <c r="D35" s="54">
        <v>5825881.46</v>
      </c>
      <c r="E35" s="54"/>
      <c r="F35" s="54"/>
      <c r="G35" s="54"/>
      <c r="H35" s="53"/>
      <c r="I35" s="53"/>
      <c r="J35" s="53"/>
      <c r="K35" s="53"/>
      <c r="L35" s="53"/>
      <c r="M35" s="53"/>
      <c r="N35" s="55"/>
      <c r="O35" s="54"/>
      <c r="P35" s="58">
        <f t="shared" si="2"/>
        <v>5825881.46</v>
      </c>
    </row>
    <row r="36" spans="1:16" s="57" customFormat="1" ht="30" x14ac:dyDescent="0.25">
      <c r="A36" s="48" t="s">
        <v>25</v>
      </c>
      <c r="B36" s="53"/>
      <c r="C36" s="53"/>
      <c r="D36" s="54"/>
      <c r="E36" s="54"/>
      <c r="F36" s="54"/>
      <c r="G36" s="54"/>
      <c r="H36" s="53"/>
      <c r="I36" s="53"/>
      <c r="J36" s="53"/>
      <c r="K36" s="53"/>
      <c r="L36" s="55"/>
      <c r="M36" s="53"/>
      <c r="N36" s="55"/>
      <c r="O36" s="54"/>
      <c r="P36" s="58">
        <f t="shared" si="2"/>
        <v>0</v>
      </c>
    </row>
    <row r="37" spans="1:16" x14ac:dyDescent="0.25">
      <c r="A37" s="4" t="s">
        <v>26</v>
      </c>
      <c r="B37" s="12">
        <v>7614130</v>
      </c>
      <c r="C37" s="12"/>
      <c r="D37" s="16">
        <v>3312.89</v>
      </c>
      <c r="H37" s="12"/>
      <c r="I37" s="12"/>
      <c r="J37" s="12"/>
      <c r="K37" s="12"/>
      <c r="L37" s="30"/>
      <c r="M37" s="30"/>
      <c r="N37" s="23"/>
      <c r="P37" s="29">
        <f t="shared" si="2"/>
        <v>3312.89</v>
      </c>
    </row>
    <row r="38" spans="1:16" x14ac:dyDescent="0.25">
      <c r="A38" s="3" t="s">
        <v>27</v>
      </c>
      <c r="B38" s="15">
        <f t="shared" ref="B38:J38" si="5">+B39+B40+B41+B42+B43+B44+B45+B46</f>
        <v>3774000</v>
      </c>
      <c r="C38" s="15">
        <f t="shared" si="5"/>
        <v>0</v>
      </c>
      <c r="D38" s="15">
        <f t="shared" si="5"/>
        <v>289875.38</v>
      </c>
      <c r="E38" s="15">
        <f t="shared" si="5"/>
        <v>0</v>
      </c>
      <c r="F38" s="15">
        <f t="shared" si="5"/>
        <v>0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SUM(K39)</f>
        <v>0</v>
      </c>
      <c r="L38" s="15">
        <f>SUM(L39:L40)</f>
        <v>0</v>
      </c>
      <c r="M38" s="15">
        <f>SUM(M39:M50)</f>
        <v>0</v>
      </c>
      <c r="N38" s="15">
        <f>+N39</f>
        <v>0</v>
      </c>
      <c r="O38" s="15">
        <f>+O39</f>
        <v>0</v>
      </c>
      <c r="P38" s="15">
        <f t="shared" si="2"/>
        <v>289875.38</v>
      </c>
    </row>
    <row r="39" spans="1:16" x14ac:dyDescent="0.25">
      <c r="A39" s="4" t="s">
        <v>28</v>
      </c>
      <c r="B39" s="12">
        <v>3774000</v>
      </c>
      <c r="C39" s="12"/>
      <c r="D39" s="16">
        <v>289875.38</v>
      </c>
      <c r="H39" s="12"/>
      <c r="I39" s="12"/>
      <c r="J39" s="12"/>
      <c r="K39" s="12"/>
      <c r="L39" s="30"/>
      <c r="N39" s="23"/>
      <c r="P39" s="29">
        <f>+O39+N39+M39+L39+K39+J39+I39+H39+G39+F39+E39+D39</f>
        <v>289875.38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2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2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2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2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2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2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2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2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2"/>
        <v>0</v>
      </c>
    </row>
    <row r="49" spans="1:20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2"/>
        <v>0</v>
      </c>
    </row>
    <row r="50" spans="1:20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2"/>
        <v>0</v>
      </c>
    </row>
    <row r="51" spans="1:20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2"/>
        <v>0</v>
      </c>
    </row>
    <row r="52" spans="1:20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2"/>
        <v>0</v>
      </c>
    </row>
    <row r="53" spans="1:20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2"/>
        <v>0</v>
      </c>
    </row>
    <row r="54" spans="1:20" x14ac:dyDescent="0.25">
      <c r="A54" s="3" t="s">
        <v>43</v>
      </c>
      <c r="B54" s="13">
        <f>+B55+B56+B57+B58+B59+B60+B61+B62+B63</f>
        <v>294000</v>
      </c>
      <c r="C54" s="13">
        <f>+C55+C56+C57+C58+C59+C60+C61+C62+C63</f>
        <v>0</v>
      </c>
      <c r="D54" s="13">
        <f t="shared" ref="D54" si="6">+D55+D56+D57+D58+D59+D60+D61+D62+D63</f>
        <v>0</v>
      </c>
      <c r="E54" s="13">
        <f>+E55+E56+E57+E58+E59+E60+E61+E62+E63</f>
        <v>0</v>
      </c>
      <c r="F54" s="13">
        <f t="shared" ref="F54:J54" si="7">+F55+F56+F57+F58+F59+F60+F61+F62+F63</f>
        <v>0</v>
      </c>
      <c r="G54" s="13">
        <f t="shared" si="7"/>
        <v>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>SUM(K55:K60)</f>
        <v>0</v>
      </c>
      <c r="L54" s="13">
        <f>+L55+L58+L59</f>
        <v>0</v>
      </c>
      <c r="M54" s="13">
        <f>+M55</f>
        <v>0</v>
      </c>
      <c r="N54" s="13">
        <f>+N60</f>
        <v>0</v>
      </c>
      <c r="O54" s="13">
        <f>SUM(O55:O63)</f>
        <v>0</v>
      </c>
      <c r="P54" s="15">
        <f t="shared" si="2"/>
        <v>0</v>
      </c>
    </row>
    <row r="55" spans="1:20" x14ac:dyDescent="0.25">
      <c r="A55" s="4" t="s">
        <v>44</v>
      </c>
      <c r="B55" s="12">
        <v>294000</v>
      </c>
      <c r="C55" s="12"/>
      <c r="H55" s="12"/>
      <c r="I55" s="12"/>
      <c r="J55" s="12"/>
      <c r="K55" s="12"/>
      <c r="L55" s="23"/>
      <c r="M55" s="30"/>
      <c r="N55" s="23"/>
      <c r="P55" s="29">
        <f t="shared" si="2"/>
        <v>0</v>
      </c>
    </row>
    <row r="56" spans="1:20" x14ac:dyDescent="0.25">
      <c r="A56" s="4" t="s">
        <v>103</v>
      </c>
      <c r="B56" s="12">
        <v>0</v>
      </c>
      <c r="C56" s="12"/>
      <c r="H56" s="12"/>
      <c r="I56" s="12"/>
      <c r="J56" s="12"/>
      <c r="K56" s="12"/>
      <c r="L56" s="23"/>
      <c r="M56" s="23"/>
      <c r="N56" s="23"/>
      <c r="O56" s="23"/>
      <c r="P56" s="29">
        <f t="shared" si="2"/>
        <v>0</v>
      </c>
    </row>
    <row r="57" spans="1:20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2"/>
        <v>0</v>
      </c>
    </row>
    <row r="58" spans="1:20" x14ac:dyDescent="0.25">
      <c r="A58" s="4" t="s">
        <v>47</v>
      </c>
      <c r="B58" s="12">
        <v>0</v>
      </c>
      <c r="C58" s="12"/>
      <c r="H58" s="12"/>
      <c r="I58" s="12"/>
      <c r="J58" s="12"/>
      <c r="K58" s="12"/>
      <c r="L58" s="23"/>
      <c r="M58" s="23"/>
      <c r="N58" s="23"/>
      <c r="O58" s="23"/>
      <c r="P58" s="29">
        <f t="shared" si="2"/>
        <v>0</v>
      </c>
    </row>
    <row r="59" spans="1:20" x14ac:dyDescent="0.25">
      <c r="A59" s="4" t="s">
        <v>48</v>
      </c>
      <c r="B59" s="12">
        <v>0</v>
      </c>
      <c r="C59" s="12"/>
      <c r="H59" s="12"/>
      <c r="I59" s="12"/>
      <c r="J59" s="12"/>
      <c r="K59" s="12"/>
      <c r="L59" s="23"/>
      <c r="M59" s="23"/>
      <c r="N59" s="23"/>
      <c r="O59" s="23"/>
      <c r="P59" s="29">
        <f t="shared" si="2"/>
        <v>0</v>
      </c>
    </row>
    <row r="60" spans="1:20" x14ac:dyDescent="0.25">
      <c r="A60" s="4" t="s">
        <v>49</v>
      </c>
      <c r="B60" s="12">
        <v>0</v>
      </c>
      <c r="C60" s="12"/>
      <c r="H60" s="12"/>
      <c r="I60" s="12"/>
      <c r="J60" s="12"/>
      <c r="K60" s="12"/>
      <c r="L60" s="23"/>
      <c r="M60" s="23"/>
      <c r="N60" s="23"/>
      <c r="O60" s="23"/>
      <c r="P60" s="29">
        <f t="shared" si="2"/>
        <v>0</v>
      </c>
    </row>
    <row r="61" spans="1:20" x14ac:dyDescent="0.25">
      <c r="A61" s="4" t="s">
        <v>50</v>
      </c>
      <c r="B61" s="12">
        <v>0</v>
      </c>
      <c r="C61" s="12"/>
      <c r="H61" s="12"/>
      <c r="I61" s="12"/>
      <c r="J61" s="12"/>
      <c r="K61" s="12"/>
      <c r="L61" s="23"/>
      <c r="M61" s="23"/>
      <c r="N61" s="23"/>
      <c r="O61" s="23"/>
      <c r="P61" s="29">
        <f t="shared" si="2"/>
        <v>0</v>
      </c>
    </row>
    <row r="62" spans="1:20" x14ac:dyDescent="0.25">
      <c r="A62" s="4" t="s">
        <v>51</v>
      </c>
      <c r="B62" s="12">
        <v>0</v>
      </c>
      <c r="C62" s="12"/>
      <c r="H62" s="12"/>
      <c r="I62" s="12"/>
      <c r="J62" s="12"/>
      <c r="K62" s="12"/>
      <c r="L62" s="23"/>
      <c r="M62" s="23"/>
      <c r="N62" s="23"/>
      <c r="O62" s="23"/>
      <c r="P62" s="29">
        <f t="shared" si="2"/>
        <v>0</v>
      </c>
    </row>
    <row r="63" spans="1:20" s="57" customFormat="1" ht="30" x14ac:dyDescent="0.25">
      <c r="A63" s="48" t="s">
        <v>52</v>
      </c>
      <c r="B63" s="53">
        <v>0</v>
      </c>
      <c r="C63" s="53"/>
      <c r="D63" s="54"/>
      <c r="E63" s="54"/>
      <c r="F63" s="54"/>
      <c r="G63" s="54"/>
      <c r="H63" s="53"/>
      <c r="I63" s="53"/>
      <c r="J63" s="53"/>
      <c r="K63" s="53"/>
      <c r="L63" s="55"/>
      <c r="M63" s="55"/>
      <c r="N63" s="55"/>
      <c r="O63" s="55"/>
      <c r="P63" s="58">
        <f t="shared" si="2"/>
        <v>0</v>
      </c>
      <c r="T63" s="59"/>
    </row>
    <row r="64" spans="1:20" x14ac:dyDescent="0.25">
      <c r="A64" s="3" t="s">
        <v>53</v>
      </c>
      <c r="C64" s="15">
        <f>+C65+B66+B67+B68</f>
        <v>0</v>
      </c>
      <c r="D64" s="15">
        <f t="shared" ref="D64:M64" si="8">+D65+D66+D67+D68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/>
      <c r="L64" s="15">
        <f t="shared" si="8"/>
        <v>0</v>
      </c>
      <c r="M64" s="15">
        <f t="shared" si="8"/>
        <v>0</v>
      </c>
      <c r="N64" s="15">
        <f>+N65</f>
        <v>0</v>
      </c>
      <c r="O64" s="15">
        <f>+O65</f>
        <v>0</v>
      </c>
      <c r="P64" s="15">
        <f t="shared" si="2"/>
        <v>0</v>
      </c>
    </row>
    <row r="65" spans="1:16" x14ac:dyDescent="0.25">
      <c r="A65" s="4" t="s">
        <v>54</v>
      </c>
      <c r="H65" s="12"/>
      <c r="I65" s="12"/>
      <c r="J65" s="12"/>
      <c r="K65" s="12"/>
      <c r="L65" s="30"/>
      <c r="M65" s="30"/>
      <c r="N65" s="23"/>
      <c r="O65" s="29"/>
      <c r="P65" s="29">
        <f t="shared" si="2"/>
        <v>0</v>
      </c>
    </row>
    <row r="66" spans="1:16" x14ac:dyDescent="0.25">
      <c r="A66" s="4" t="s">
        <v>55</v>
      </c>
      <c r="B66" s="12">
        <v>0</v>
      </c>
      <c r="C66" s="12"/>
      <c r="H66" s="12"/>
      <c r="I66" s="12"/>
      <c r="J66" s="12"/>
      <c r="K66" s="12"/>
      <c r="L66" s="23"/>
      <c r="M66" s="23"/>
      <c r="N66" s="23"/>
      <c r="P66" s="15">
        <f t="shared" si="2"/>
        <v>0</v>
      </c>
    </row>
    <row r="67" spans="1:16" x14ac:dyDescent="0.25">
      <c r="A67" s="4" t="s">
        <v>56</v>
      </c>
      <c r="B67" s="12">
        <v>0</v>
      </c>
      <c r="C67" s="12"/>
      <c r="H67" s="12"/>
      <c r="I67" s="12"/>
      <c r="J67" s="12"/>
      <c r="K67" s="12"/>
      <c r="L67" s="23"/>
      <c r="M67" s="23"/>
      <c r="N67" s="23"/>
      <c r="P67" s="15">
        <f t="shared" si="2"/>
        <v>0</v>
      </c>
    </row>
    <row r="68" spans="1:16" s="57" customFormat="1" ht="30" x14ac:dyDescent="0.25">
      <c r="A68" s="48" t="s">
        <v>57</v>
      </c>
      <c r="B68" s="53">
        <v>0</v>
      </c>
      <c r="C68" s="53"/>
      <c r="D68" s="54"/>
      <c r="E68" s="54"/>
      <c r="F68" s="54"/>
      <c r="G68" s="54"/>
      <c r="H68" s="53"/>
      <c r="I68" s="53"/>
      <c r="J68" s="53"/>
      <c r="K68" s="53"/>
      <c r="L68" s="55"/>
      <c r="M68" s="55"/>
      <c r="N68" s="55"/>
      <c r="O68" s="54"/>
      <c r="P68" s="56">
        <f t="shared" si="2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9">+D70+D71+D72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/>
      <c r="L69" s="15"/>
      <c r="M69" s="15"/>
      <c r="N69" s="15"/>
      <c r="O69" s="15"/>
      <c r="P69" s="15">
        <f t="shared" si="2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2"/>
        <v>0</v>
      </c>
    </row>
    <row r="71" spans="1:16" s="57" customFormat="1" ht="30" x14ac:dyDescent="0.25">
      <c r="A71" s="48" t="s">
        <v>60</v>
      </c>
      <c r="B71" s="53">
        <v>0</v>
      </c>
      <c r="C71" s="53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/>
      <c r="L71" s="53"/>
      <c r="M71" s="53"/>
      <c r="N71" s="53"/>
      <c r="O71" s="54"/>
      <c r="P71" s="56">
        <f t="shared" si="2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2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10">+D74+D75+D76</f>
        <v>0</v>
      </c>
      <c r="E73" s="15">
        <f t="shared" si="10"/>
        <v>0</v>
      </c>
      <c r="F73" s="15">
        <f t="shared" si="10"/>
        <v>0</v>
      </c>
      <c r="G73" s="15">
        <f t="shared" si="10"/>
        <v>0</v>
      </c>
      <c r="H73" s="15">
        <f t="shared" si="10"/>
        <v>0</v>
      </c>
      <c r="I73" s="15">
        <f t="shared" si="10"/>
        <v>0</v>
      </c>
      <c r="J73" s="15">
        <f t="shared" si="10"/>
        <v>0</v>
      </c>
      <c r="K73" s="15"/>
      <c r="L73" s="13"/>
      <c r="M73" s="13"/>
      <c r="N73" s="13"/>
      <c r="O73" s="23"/>
      <c r="P73" s="15">
        <f t="shared" si="2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2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2"/>
        <v>0</v>
      </c>
    </row>
    <row r="76" spans="1:16" s="57" customFormat="1" ht="30" x14ac:dyDescent="0.25">
      <c r="A76" s="48" t="s">
        <v>64</v>
      </c>
      <c r="B76" s="53">
        <v>0</v>
      </c>
      <c r="C76" s="53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/>
      <c r="L76" s="55"/>
      <c r="M76" s="55"/>
      <c r="N76" s="55"/>
      <c r="O76" s="55"/>
      <c r="P76" s="56">
        <f t="shared" si="2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1">+D78+D79+D80</f>
        <v>0</v>
      </c>
      <c r="E77" s="17">
        <f t="shared" si="11"/>
        <v>0</v>
      </c>
      <c r="F77" s="17">
        <f t="shared" si="11"/>
        <v>0</v>
      </c>
      <c r="G77" s="17">
        <f t="shared" si="11"/>
        <v>0</v>
      </c>
      <c r="H77" s="17">
        <f t="shared" si="11"/>
        <v>0</v>
      </c>
      <c r="I77" s="17">
        <f t="shared" si="11"/>
        <v>0</v>
      </c>
      <c r="J77" s="17">
        <f t="shared" si="11"/>
        <v>0</v>
      </c>
      <c r="K77" s="17"/>
      <c r="L77" s="22"/>
      <c r="M77" s="22"/>
      <c r="N77" s="22"/>
      <c r="O77" s="15"/>
      <c r="P77" s="15">
        <f t="shared" ref="P77:P85" si="12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3">+D79+D80</f>
        <v>0</v>
      </c>
      <c r="E78" s="15">
        <f t="shared" si="13"/>
        <v>0</v>
      </c>
      <c r="F78" s="15">
        <f t="shared" si="13"/>
        <v>0</v>
      </c>
      <c r="G78" s="15">
        <f t="shared" si="13"/>
        <v>0</v>
      </c>
      <c r="H78" s="15">
        <f t="shared" si="13"/>
        <v>0</v>
      </c>
      <c r="I78" s="15">
        <f t="shared" si="13"/>
        <v>0</v>
      </c>
      <c r="J78" s="15">
        <f t="shared" si="13"/>
        <v>0</v>
      </c>
      <c r="K78" s="15"/>
      <c r="L78" s="25"/>
      <c r="M78" s="25"/>
      <c r="N78" s="25"/>
      <c r="O78" s="25"/>
      <c r="P78" s="15">
        <f t="shared" si="12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2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2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4">+D82+D83</f>
        <v>0</v>
      </c>
      <c r="E81" s="15">
        <f t="shared" si="14"/>
        <v>0</v>
      </c>
      <c r="F81" s="15">
        <f t="shared" si="14"/>
        <v>0</v>
      </c>
      <c r="G81" s="15">
        <f t="shared" si="14"/>
        <v>0</v>
      </c>
      <c r="H81" s="15">
        <f t="shared" si="14"/>
        <v>0</v>
      </c>
      <c r="I81" s="15">
        <f t="shared" si="14"/>
        <v>0</v>
      </c>
      <c r="J81" s="15">
        <f t="shared" si="14"/>
        <v>0</v>
      </c>
      <c r="K81" s="15"/>
      <c r="L81" s="25"/>
      <c r="M81" s="25"/>
      <c r="N81" s="25"/>
      <c r="O81" s="25"/>
      <c r="P81" s="15">
        <f t="shared" si="12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2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2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5">+D85</f>
        <v>0</v>
      </c>
      <c r="E84" s="15">
        <f t="shared" si="15"/>
        <v>0</v>
      </c>
      <c r="F84" s="15">
        <f t="shared" si="15"/>
        <v>0</v>
      </c>
      <c r="G84" s="15">
        <f t="shared" si="15"/>
        <v>0</v>
      </c>
      <c r="H84" s="15">
        <f t="shared" si="15"/>
        <v>0</v>
      </c>
      <c r="I84" s="15">
        <f t="shared" si="15"/>
        <v>0</v>
      </c>
      <c r="J84" s="15">
        <f t="shared" si="15"/>
        <v>0</v>
      </c>
      <c r="K84" s="15"/>
      <c r="L84" s="25"/>
      <c r="M84" s="25"/>
      <c r="N84" s="25"/>
      <c r="O84" s="25"/>
      <c r="P84" s="15">
        <f t="shared" si="12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2"/>
        <v>0</v>
      </c>
    </row>
    <row r="86" spans="1:16" x14ac:dyDescent="0.25">
      <c r="A86" s="18" t="s">
        <v>116</v>
      </c>
      <c r="B86" s="19">
        <f>+B69+B54+B38+B28+B18+B12</f>
        <v>2640473490</v>
      </c>
      <c r="C86" s="19">
        <f>+C12+C18+C28+C54+C64</f>
        <v>0</v>
      </c>
      <c r="D86" s="19">
        <f>+D84+D81+D73+D69+D64+D54+D47+D38+D28+D18+D12</f>
        <v>204145084.79000002</v>
      </c>
      <c r="E86" s="19">
        <f>+E69+E54+E38+E28+E18+E12+E64+E73</f>
        <v>0</v>
      </c>
      <c r="F86" s="19">
        <f>+F69+F54+F38+F28+F18+F12+F64+F73</f>
        <v>0</v>
      </c>
      <c r="G86" s="19">
        <f>+G69+G54+G38+G28+G18+G12+G64</f>
        <v>0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204145084.79000002</v>
      </c>
    </row>
    <row r="87" spans="1:16" x14ac:dyDescent="0.25">
      <c r="P87" s="16" t="s">
        <v>120</v>
      </c>
    </row>
    <row r="89" spans="1:16" x14ac:dyDescent="0.25">
      <c r="A89" s="21" t="s">
        <v>109</v>
      </c>
    </row>
    <row r="90" spans="1:16" x14ac:dyDescent="0.25">
      <c r="A90" t="s">
        <v>110</v>
      </c>
    </row>
    <row r="91" spans="1:16" x14ac:dyDescent="0.25">
      <c r="A91" t="s">
        <v>111</v>
      </c>
    </row>
    <row r="92" spans="1:16" x14ac:dyDescent="0.25">
      <c r="A92" t="s">
        <v>112</v>
      </c>
    </row>
    <row r="93" spans="1:16" x14ac:dyDescent="0.25">
      <c r="A93" t="s">
        <v>113</v>
      </c>
    </row>
    <row r="94" spans="1:16" x14ac:dyDescent="0.25">
      <c r="A94" t="s">
        <v>114</v>
      </c>
    </row>
    <row r="95" spans="1:16" x14ac:dyDescent="0.25">
      <c r="A95" t="s">
        <v>115</v>
      </c>
    </row>
    <row r="100" spans="1:22" x14ac:dyDescent="0.25">
      <c r="D100"/>
    </row>
    <row r="101" spans="1:22" ht="15.75" x14ac:dyDescent="0.25">
      <c r="A101" s="36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6"/>
      <c r="R101" s="36"/>
      <c r="S101" s="36"/>
      <c r="T101" s="36"/>
      <c r="U101" s="36"/>
      <c r="V101" s="36"/>
    </row>
    <row r="102" spans="1:22" ht="15.75" x14ac:dyDescent="0.25">
      <c r="A102" s="36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6"/>
      <c r="R102" s="36"/>
      <c r="S102" s="36"/>
      <c r="T102" s="36"/>
      <c r="U102" s="36"/>
      <c r="V102" s="36"/>
    </row>
    <row r="103" spans="1:22" ht="15.75" x14ac:dyDescent="0.25">
      <c r="A103" s="38"/>
      <c r="B103" s="39" t="s">
        <v>117</v>
      </c>
      <c r="C103" s="40"/>
      <c r="D103" s="40"/>
      <c r="E103" s="41"/>
      <c r="F103" s="42" t="s">
        <v>118</v>
      </c>
      <c r="G103" s="38"/>
      <c r="H103" s="41"/>
      <c r="I103" s="41"/>
      <c r="J103" s="41"/>
      <c r="K103" s="40"/>
      <c r="L103" s="41"/>
      <c r="M103" s="41"/>
      <c r="N103" s="41"/>
      <c r="O103" s="41"/>
      <c r="P103" s="41"/>
      <c r="Q103" s="43"/>
      <c r="R103" s="41"/>
      <c r="S103" s="41"/>
      <c r="T103" s="44"/>
      <c r="U103" s="45"/>
      <c r="V103" s="41"/>
    </row>
    <row r="104" spans="1:22" ht="15.75" x14ac:dyDescent="0.25">
      <c r="A104" s="38"/>
      <c r="B104" s="39"/>
      <c r="C104" s="36"/>
      <c r="D104" s="37"/>
      <c r="E104" s="41"/>
      <c r="F104" s="36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3"/>
      <c r="R104" s="41"/>
      <c r="S104" s="41"/>
      <c r="T104" s="44"/>
      <c r="U104" s="45"/>
      <c r="V104" s="41"/>
    </row>
    <row r="105" spans="1:22" ht="15.75" x14ac:dyDescent="0.25">
      <c r="A105" s="38"/>
      <c r="B105" s="38"/>
      <c r="C105" s="36"/>
      <c r="D105" s="37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3"/>
      <c r="R105" s="41"/>
      <c r="S105" s="41"/>
      <c r="T105" s="44"/>
      <c r="U105" s="45"/>
      <c r="V105" s="41"/>
    </row>
    <row r="106" spans="1:22" ht="15.75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</row>
    <row r="107" spans="1:22" ht="15.75" x14ac:dyDescent="0.25">
      <c r="A107" s="38"/>
      <c r="B107" s="38"/>
      <c r="C107" s="40"/>
      <c r="D107" s="40"/>
      <c r="E107" s="41"/>
      <c r="F107" s="38"/>
      <c r="G107" s="38"/>
      <c r="H107" s="38"/>
      <c r="I107" s="38"/>
      <c r="J107" s="38"/>
      <c r="K107" s="38"/>
      <c r="L107" s="38"/>
      <c r="M107" s="41"/>
      <c r="N107" s="38"/>
      <c r="O107" s="38"/>
      <c r="P107" s="38"/>
      <c r="Q107" s="46"/>
      <c r="R107" s="38"/>
      <c r="S107" s="38"/>
      <c r="T107" s="38"/>
      <c r="U107" s="47"/>
      <c r="V107" s="38"/>
    </row>
    <row r="108" spans="1:22" ht="15.75" x14ac:dyDescent="0.25">
      <c r="A108" s="38"/>
      <c r="B108" s="38"/>
      <c r="C108" s="40"/>
      <c r="D108" s="40"/>
      <c r="E108" s="41"/>
      <c r="F108" s="38"/>
      <c r="G108" s="38"/>
      <c r="H108" s="41"/>
      <c r="I108" s="41"/>
      <c r="J108" s="38"/>
      <c r="K108" s="38"/>
      <c r="L108" s="38"/>
      <c r="M108" s="38"/>
      <c r="N108" s="38"/>
      <c r="O108" s="38"/>
      <c r="P108" s="38"/>
      <c r="Q108" s="46"/>
      <c r="R108" s="38"/>
      <c r="S108" s="38"/>
      <c r="T108" s="38"/>
      <c r="U108" s="47"/>
      <c r="V108" s="38"/>
    </row>
    <row r="109" spans="1:22" ht="15.75" x14ac:dyDescent="0.25">
      <c r="A109" s="38"/>
      <c r="B109" s="38"/>
      <c r="C109" s="40"/>
      <c r="D109" s="40"/>
      <c r="E109" s="38"/>
      <c r="F109" s="38"/>
      <c r="G109" s="38"/>
      <c r="H109" s="41"/>
      <c r="I109" s="41"/>
      <c r="J109" s="38"/>
      <c r="K109" s="38"/>
      <c r="L109" s="38"/>
      <c r="M109" s="38"/>
      <c r="N109" s="38"/>
      <c r="O109" s="38"/>
      <c r="P109" s="38"/>
      <c r="Q109" s="46"/>
      <c r="R109" s="38"/>
      <c r="S109" s="38"/>
      <c r="T109" s="38"/>
      <c r="U109" s="47"/>
      <c r="V109" s="38"/>
    </row>
    <row r="110" spans="1:22" ht="15.75" x14ac:dyDescent="0.25">
      <c r="A110" s="38"/>
      <c r="B110" s="38"/>
      <c r="C110" s="61" t="s">
        <v>119</v>
      </c>
      <c r="D110" s="61"/>
      <c r="E110" s="61"/>
      <c r="F110" s="38"/>
      <c r="G110" s="38"/>
      <c r="H110" s="40"/>
      <c r="I110" s="41"/>
      <c r="J110" s="38"/>
      <c r="K110" s="38"/>
      <c r="L110" s="38"/>
      <c r="M110" s="38"/>
      <c r="N110" s="38"/>
      <c r="O110" s="38"/>
      <c r="P110" s="38"/>
      <c r="Q110" s="46"/>
      <c r="R110" s="38"/>
      <c r="S110" s="38"/>
      <c r="T110" s="38"/>
      <c r="U110" s="47"/>
      <c r="V110" s="38"/>
    </row>
    <row r="111" spans="1:22" ht="15.75" x14ac:dyDescent="0.25">
      <c r="A111" s="36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6"/>
      <c r="R111" s="36"/>
      <c r="S111" s="36"/>
      <c r="T111" s="36"/>
      <c r="U111" s="36"/>
      <c r="V111" s="36"/>
    </row>
    <row r="112" spans="1:22" ht="15.75" x14ac:dyDescent="0.25">
      <c r="A112" s="36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6"/>
      <c r="R112" s="36"/>
      <c r="S112" s="36"/>
      <c r="T112" s="36"/>
      <c r="U112" s="36"/>
      <c r="V112" s="36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paperSize="5" scale="5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2" t="s">
        <v>78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 x14ac:dyDescent="0.25">
      <c r="C4" s="64" t="s">
        <v>67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3:17" ht="15.75" customHeight="1" x14ac:dyDescent="0.25">
      <c r="C7" s="69" t="s">
        <v>79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2026-02-05T13:29:28Z</cp:lastPrinted>
  <dcterms:created xsi:type="dcterms:W3CDTF">2021-07-29T18:58:50Z</dcterms:created>
  <dcterms:modified xsi:type="dcterms:W3CDTF">2026-02-21T14:42:31Z</dcterms:modified>
</cp:coreProperties>
</file>