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laro\Desktop\"/>
    </mc:Choice>
  </mc:AlternateContent>
  <bookViews>
    <workbookView xWindow="0" yWindow="0" windowWidth="28800" windowHeight="12330"/>
  </bookViews>
  <sheets>
    <sheet name="Notas a los Estados" sheetId="1" r:id="rId1"/>
  </sheets>
  <externalReferences>
    <externalReference r:id="rId2"/>
  </externalReferences>
  <definedNames>
    <definedName name="_Toc260211680" localSheetId="0">'Notas a los Estados'!#REF!</definedName>
    <definedName name="OLE_LINK2" localSheetId="0">'Notas a los Estados'!$B$24</definedName>
    <definedName name="OLE_LINK25" localSheetId="0">'Notas a los Estados'!$B$173</definedName>
    <definedName name="OLE_LINK31" localSheetId="0">'Notas a los Estados'!$B$194</definedName>
    <definedName name="OLE_LINK37" localSheetId="0">'Notas a los Estados'!$B$195</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Estados'!$B$46</definedName>
    <definedName name="OLE_LINK97" localSheetId="0">'Notas a los Estados'!$B$215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0" i="1" l="1"/>
  <c r="C254" i="1"/>
  <c r="C243" i="1"/>
  <c r="C235" i="1"/>
  <c r="C212" i="1"/>
  <c r="C190" i="1"/>
  <c r="C186" i="1"/>
  <c r="C169" i="1"/>
  <c r="C149" i="1"/>
  <c r="C147" i="1"/>
  <c r="C138" i="1"/>
  <c r="C127" i="1"/>
  <c r="C110" i="1"/>
  <c r="C98" i="1"/>
  <c r="C86" i="1"/>
  <c r="C82" i="1"/>
  <c r="C78" i="1"/>
  <c r="C66" i="1"/>
  <c r="C68" i="1" s="1"/>
  <c r="C52" i="1"/>
  <c r="C41" i="1"/>
  <c r="C29" i="1"/>
  <c r="C21" i="1"/>
  <c r="C192" i="1" l="1"/>
  <c r="C150" i="1"/>
  <c r="C31" i="1"/>
  <c r="C94" i="1"/>
  <c r="C100" i="1" s="1"/>
  <c r="C129" i="1"/>
</calcChain>
</file>

<file path=xl/sharedStrings.xml><?xml version="1.0" encoding="utf-8"?>
<sst xmlns="http://schemas.openxmlformats.org/spreadsheetml/2006/main" count="251" uniqueCount="237">
  <si>
    <t>REPÚBLICA DOMINICANA</t>
  </si>
  <si>
    <t>DIRECCIÓN NACIONAL DE CONTROL DE DROGAS</t>
  </si>
  <si>
    <t>NOTAS A LOS ESTADOS FINANCIEROS</t>
  </si>
  <si>
    <t xml:space="preserve">  AL 30 DE ABRIL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</si>
  <si>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</si>
  <si>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</si>
  <si>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</si>
  <si>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</si>
  <si>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30 de abril de 2025. Corresponde al siguiente detalle:</t>
  </si>
  <si>
    <t>Cód. Cta. Contable</t>
  </si>
  <si>
    <t>Relación de Cajas Chicas</t>
  </si>
  <si>
    <t xml:space="preserve">Servicios Especiales              </t>
  </si>
  <si>
    <t>Dirección Seguridad Interna</t>
  </si>
  <si>
    <t>Dirección del CICC</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</si>
  <si>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</si>
  <si>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</si>
  <si>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</si>
  <si>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</si>
  <si>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</si>
  <si>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</si>
  <si>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</si>
  <si>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</si>
  <si>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</si>
  <si>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</si>
  <si>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</si>
  <si>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</si>
  <si>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</si>
  <si>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</si>
  <si>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</si>
  <si>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</si>
  <si>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</si>
  <si>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</si>
  <si>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</si>
  <si>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</si>
  <si>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</si>
  <si>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</si>
  <si>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</si>
  <si>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</si>
  <si>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</si>
  <si>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</si>
  <si>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</si>
  <si>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</si>
  <si>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</si>
  <si>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</si>
  <si>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</si>
  <si>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</si>
  <si>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</si>
  <si>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</si>
  <si>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</si>
  <si>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</si>
  <si>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</si>
  <si>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</si>
  <si>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</si>
  <si>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</si>
  <si>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</si>
  <si>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</si>
  <si>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</si>
  <si>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</si>
  <si>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Otros Activos por Clasificar</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</si>
  <si>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</si>
  <si>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</si>
  <si>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</si>
  <si>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</si>
  <si>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</si>
  <si>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</si>
  <si>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</si>
  <si>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</si>
  <si>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</si>
  <si>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</si>
  <si>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</si>
  <si>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</si>
  <si>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</si>
  <si>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</si>
  <si>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</si>
  <si>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</si>
  <si>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</si>
  <si>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t>
  </si>
  <si>
    <t>Retenciones 10% Honorario</t>
  </si>
  <si>
    <t>Retenciones del 18% ITBIS</t>
  </si>
  <si>
    <t>Retenciones del 5% Ley 182-09</t>
  </si>
  <si>
    <t>Retenciones 1x1000 CODIA</t>
  </si>
  <si>
    <t>Retenciones 1% Ley 6-86</t>
  </si>
  <si>
    <t>Retenciòn Costo de Supervisiòn</t>
  </si>
  <si>
    <t>Retenciones 1X1000 CODIA</t>
  </si>
  <si>
    <t>Retenciones (Ley 6-86 FOPETCONS)</t>
  </si>
  <si>
    <t>Otras deducciones y retenciones</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</si>
  <si>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</si>
  <si>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</si>
  <si>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</si>
  <si>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</si>
  <si>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</si>
  <si>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</si>
  <si>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</si>
  <si>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</si>
  <si>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</si>
  <si>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</si>
  <si>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</si>
  <si>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</si>
  <si>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</si>
  <si>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</si>
  <si>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</si>
  <si>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</si>
  <si>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</si>
  <si>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</si>
  <si>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</si>
  <si>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</si>
  <si>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Donaciones corrientes de organismos internacionales</t>
  </si>
  <si>
    <t>Donaciones corrientes del sector  privado externo</t>
  </si>
  <si>
    <t>Ingresos por contribuciones</t>
  </si>
  <si>
    <t>Otras donaciones corrientes</t>
  </si>
  <si>
    <t>4102980203</t>
  </si>
  <si>
    <t>Transferencia de la Administración Central</t>
  </si>
  <si>
    <t>Otras transferencias corrientes</t>
  </si>
  <si>
    <t>4102980303</t>
  </si>
  <si>
    <t>Ingresos por venta de formularios 2064 y 2065</t>
  </si>
  <si>
    <t>4102980403</t>
  </si>
  <si>
    <t>Ingresos por multa</t>
  </si>
  <si>
    <t>4102980405</t>
  </si>
  <si>
    <t>Ingresos por perdida de propiedad</t>
  </si>
  <si>
    <t>4102980503</t>
  </si>
  <si>
    <t>Reintegros de cheques</t>
  </si>
  <si>
    <t>4102980803</t>
  </si>
  <si>
    <t>Otros ingresos</t>
  </si>
  <si>
    <t>Total ingresoss</t>
  </si>
  <si>
    <t>GASTOS</t>
  </si>
  <si>
    <t>Nota 16</t>
  </si>
  <si>
    <t>SUELDOS, SALARIOS Y BENEFICIOS A EMPLEADOS</t>
  </si>
  <si>
    <t>Registro de los gastos en que incurre la institución por concepto de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</si>
  <si>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</si>
  <si>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</si>
  <si>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</si>
  <si>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</si>
  <si>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</si>
  <si>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</si>
  <si>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</si>
  <si>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</si>
  <si>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510101000300020005</t>
  </si>
  <si>
    <t>Compensación servicios de seguridad</t>
  </si>
  <si>
    <t>510101000300020006</t>
  </si>
  <si>
    <t>Compensación por resultados</t>
  </si>
  <si>
    <t>510101000300020013</t>
  </si>
  <si>
    <t>Incentivo por riesgo laboral policial</t>
  </si>
  <si>
    <t>510101000300020014</t>
  </si>
  <si>
    <t>Compensación especial al personal militar</t>
  </si>
  <si>
    <t>510101000600020001</t>
  </si>
  <si>
    <t>Gastos de representación en el país</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</si>
  <si>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</si>
  <si>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</si>
  <si>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</si>
  <si>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</si>
  <si>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</si>
  <si>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</si>
  <si>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</si>
  <si>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</si>
  <si>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</si>
  <si>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510102000100010003</t>
  </si>
  <si>
    <t>Teléfono local</t>
  </si>
  <si>
    <t>510102000100010005</t>
  </si>
  <si>
    <t>Servicio de internet y televisión por cable</t>
  </si>
  <si>
    <t>510102000100020002</t>
  </si>
  <si>
    <t>Electricidad no cortable</t>
  </si>
  <si>
    <t>510102000100020003</t>
  </si>
  <si>
    <t>Agua</t>
  </si>
  <si>
    <t>510102000100040001</t>
  </si>
  <si>
    <t>Viáticos dentro del país</t>
  </si>
  <si>
    <t>510102000100050001</t>
  </si>
  <si>
    <t>Pasajes</t>
  </si>
  <si>
    <t>510102000100060001</t>
  </si>
  <si>
    <t>Alquileres y rentas de edificios y locales</t>
  </si>
  <si>
    <t>510102000100070002</t>
  </si>
  <si>
    <t>Seguro de bienes muebles</t>
  </si>
  <si>
    <t>510102000100080001</t>
  </si>
  <si>
    <t>Obras menores en edificaciones</t>
  </si>
  <si>
    <t>510102000100090003</t>
  </si>
  <si>
    <t>Mantenimiento y reparación de muebles y equipos de oficina</t>
  </si>
  <si>
    <t>510102000100090008</t>
  </si>
  <si>
    <t>Mantenimiento y reparación de equipos de transporte, tracción y elevación</t>
  </si>
  <si>
    <t>510102000109990002</t>
  </si>
  <si>
    <t>Comisiones y gastos bancarios</t>
  </si>
  <si>
    <t>510102000109990006</t>
  </si>
  <si>
    <t>Servicios técnicos profesionales</t>
  </si>
  <si>
    <t>510102000109990014</t>
  </si>
  <si>
    <t>Gastos por indemnizaciones y compensaciones</t>
  </si>
  <si>
    <t>Total Contratación de Servicios</t>
  </si>
  <si>
    <t>Nota 18</t>
  </si>
  <si>
    <t>SUMINISTROS Y MATERIAL PARA CONSUMO</t>
  </si>
  <si>
    <t>Registro de los gastos para las labores y mantenimiento.
Estos están Conformados de la manera  siguiente:</t>
  </si>
  <si>
    <t>510102000200010001</t>
  </si>
  <si>
    <t>Alimentos y bebidas para personas</t>
  </si>
  <si>
    <t>510102000200040001</t>
  </si>
  <si>
    <t>Productos medicinales</t>
  </si>
  <si>
    <t>510102000200040003</t>
  </si>
  <si>
    <t>Gasolina</t>
  </si>
  <si>
    <t>510102000200040004</t>
  </si>
  <si>
    <t>Gasoil</t>
  </si>
  <si>
    <t>510102000200040006</t>
  </si>
  <si>
    <t>Gas glp</t>
  </si>
  <si>
    <t>510102000200040014</t>
  </si>
  <si>
    <t>Insecticidas, fumigantes y otros</t>
  </si>
  <si>
    <t>510102000200040099</t>
  </si>
  <si>
    <t>Otros combustibles</t>
  </si>
  <si>
    <t>510102000200050003</t>
  </si>
  <si>
    <t>Llantas y neumáticos</t>
  </si>
  <si>
    <t>510102000200050005</t>
  </si>
  <si>
    <t>Artículos de plástico</t>
  </si>
  <si>
    <t>510102000200060001</t>
  </si>
  <si>
    <t>Productos de cemento</t>
  </si>
  <si>
    <t>510102000200060012</t>
  </si>
  <si>
    <t>Herramientas menores</t>
  </si>
  <si>
    <t>510102000200061</t>
  </si>
  <si>
    <t>Productos metálicos</t>
  </si>
  <si>
    <t>510102000200070001</t>
  </si>
  <si>
    <t>Material para limpieza</t>
  </si>
  <si>
    <t>510102000200070002</t>
  </si>
  <si>
    <t>Útiles de escritorio, oficina informática y de enseñanza</t>
  </si>
  <si>
    <t>510102000200076</t>
  </si>
  <si>
    <t xml:space="preserve"> productos eléctricos y afines</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</si>
  <si>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</si>
  <si>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</si>
  <si>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</si>
  <si>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</si>
  <si>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</si>
  <si>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</si>
  <si>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</si>
  <si>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</si>
  <si>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</si>
  <si>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</si>
  <si>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</si>
  <si>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51040100020002</t>
  </si>
  <si>
    <t>Ayudas y donaciones ocasionales a hogares y personas</t>
  </si>
  <si>
    <t>51040100020007</t>
  </si>
  <si>
    <t>Becas nacionales</t>
  </si>
  <si>
    <t>51040100020010</t>
  </si>
  <si>
    <t>Transferencias corrientes a asociaciones sin fines de lucro</t>
  </si>
  <si>
    <t>51040100020015</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</si>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</sst>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8">
    <font>
      <sz val="10"/>
      <name val="Arial"/>
    </font>
    <font>
      <sz val="11"/>
      <color theme="1"/>
      <name val="Aptos Narrow"/>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6">
    <xf numFmtId="0" fontId="0" fillId="0" borderId="0" xfId="0"/>
    <xf numFmtId="0" fontId="2" fillId="0" borderId="0" xfId="0" applyFont="1"/>
    <xf numFmtId="0" fontId="2" fillId="2" borderId="0" xfId="0" applyFont="1" applyFill="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164" fontId="2" fillId="2" borderId="10" xfId="0" applyNumberFormat="1" applyFont="1" applyFill="1" applyBorder="1"/>
    <xf numFmtId="4" fontId="10" fillId="2" borderId="11"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4" fontId="2" fillId="2" borderId="10" xfId="0" applyNumberFormat="1" applyFont="1" applyFill="1" applyBorder="1" applyAlignment="1">
      <alignment horizontal="righ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2" xfId="1" applyFont="1" applyFill="1" applyBorder="1"/>
    <xf numFmtId="4" fontId="10" fillId="2" borderId="12"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0" fontId="10" fillId="2" borderId="5" xfId="0" applyFont="1" applyFill="1" applyBorder="1" applyAlignment="1">
      <alignment horizontal="center"/>
    </xf>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3"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3" xfId="1" applyFont="1" applyFill="1" applyBorder="1"/>
    <xf numFmtId="0" fontId="10" fillId="2" borderId="4" xfId="0" applyFont="1" applyFill="1" applyBorder="1"/>
    <xf numFmtId="0" fontId="14" fillId="2" borderId="8" xfId="0" applyFont="1" applyFill="1" applyBorder="1"/>
    <xf numFmtId="4" fontId="10" fillId="2" borderId="10"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1"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0"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43" fontId="2" fillId="0" borderId="0" xfId="0" applyNumberFormat="1" applyFont="1"/>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3"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10" fillId="2" borderId="14" xfId="1" applyFont="1" applyFill="1" applyBorder="1"/>
    <xf numFmtId="0" fontId="14" fillId="2" borderId="1" xfId="0" applyFont="1" applyFill="1" applyBorder="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0" xfId="1" applyFont="1" applyFill="1" applyBorder="1"/>
    <xf numFmtId="43" fontId="2" fillId="2" borderId="0" xfId="0" applyNumberFormat="1" applyFont="1" applyFill="1"/>
    <xf numFmtId="0" fontId="8" fillId="0" borderId="0" xfId="0" applyFont="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69136038-1808-4075-A925-237144AACE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1821179</xdr:colOff>
      <xdr:row>260</xdr:row>
      <xdr:rowOff>57150</xdr:rowOff>
    </xdr:from>
    <xdr:ext cx="2388871" cy="505267"/>
    <xdr:sp macro="" textlink="">
      <xdr:nvSpPr>
        <xdr:cNvPr id="3" name="3 CuadroTexto">
          <a:extLst>
            <a:ext uri="{FF2B5EF4-FFF2-40B4-BE49-F238E27FC236}">
              <a16:creationId xmlns:a16="http://schemas.microsoft.com/office/drawing/2014/main" id="{3F5976B6-D72F-4F78-B4B7-548DE2E5C5F8}"/>
            </a:ext>
          </a:extLst>
        </xdr:cNvPr>
        <xdr:cNvSpPr txBox="1"/>
      </xdr:nvSpPr>
      <xdr:spPr>
        <a:xfrm>
          <a:off x="1821179" y="60378975"/>
          <a:ext cx="2388871" cy="5052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castillo/Desktop/CASTILLO/CARPETA%20CONTABILIDAD/ARCHIVO%202025/ABRIL%202025/CIERRE%20AL%2030-4-2025%20Contad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F - Situación Financiera"/>
      <sheetName val=" ERF-Rendimiento Financiero"/>
      <sheetName val="Notas a los Estados"/>
    </sheetNames>
    <sheetDataSet>
      <sheetData sheetId="0">
        <row r="67">
          <cell r="A67" t="str">
            <v>Las notas son parte integral de estos Estados Financieros.</v>
          </cell>
        </row>
      </sheetData>
      <sheetData sheetId="1">
        <row r="26">
          <cell r="D26">
            <v>377077308.88999993</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5"/>
  <sheetViews>
    <sheetView tabSelected="1" topLeftCell="B238" zoomScaleNormal="100" workbookViewId="0">
      <selection activeCell="B152" sqref="A152:XFD161"/>
    </sheetView>
  </sheetViews>
  <sheetFormatPr baseColWidth="10" defaultRowHeight="15"/>
  <cols>
    <col min="1" max="1" width="1.140625" style="1" hidden="1" customWidth="1"/>
    <col min="2" max="2" width="81.28515625" style="1" customWidth="1"/>
    <col min="3" max="3" width="20.57031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0.57031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0.57031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0.57031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0.57031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0.57031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0.57031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0.57031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0.57031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0.57031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0.57031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0.57031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0.57031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0.57031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0.57031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0.57031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0.57031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0.57031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0.57031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0.57031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0.57031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0.57031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0.57031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0.57031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0.57031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0.57031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0.57031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0.57031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0.57031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0.57031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0.57031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0.57031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0.57031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0.57031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0.57031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0.57031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0.57031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0.57031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0.57031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0.57031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0.57031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0.57031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0.57031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0.57031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0.57031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0.57031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0.57031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0.57031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0.57031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0.57031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0.57031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0.57031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0.57031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0.57031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0.57031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0.57031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0.57031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0.57031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0.57031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0.57031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0.57031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0.57031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0.57031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0.57031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row r="6" spans="1:4" ht="18">
      <c r="B6" s="98" t="s">
        <v>0</v>
      </c>
      <c r="C6" s="98"/>
      <c r="D6" s="98"/>
    </row>
    <row r="7" spans="1:4" ht="18">
      <c r="B7" s="98" t="s">
        <v>1</v>
      </c>
      <c r="C7" s="98"/>
      <c r="D7" s="98"/>
    </row>
    <row r="8" spans="1:4" ht="8.25" customHeight="1">
      <c r="B8" s="3"/>
      <c r="C8" s="4"/>
      <c r="D8" s="3"/>
    </row>
    <row r="9" spans="1:4" ht="20.25">
      <c r="B9" s="99" t="s">
        <v>2</v>
      </c>
      <c r="C9" s="99"/>
      <c r="D9" s="99"/>
    </row>
    <row r="10" spans="1:4" ht="18">
      <c r="B10" s="100" t="s">
        <v>3</v>
      </c>
      <c r="C10" s="100"/>
      <c r="D10" s="100"/>
    </row>
    <row r="11" spans="1:4" ht="15.75">
      <c r="B11" s="101" t="s">
        <v>4</v>
      </c>
      <c r="C11" s="101"/>
      <c r="D11" s="101"/>
    </row>
    <row r="12" spans="1:4" ht="18.75" customHeight="1">
      <c r="B12" s="97" t="s">
        <v>5</v>
      </c>
      <c r="C12" s="97"/>
      <c r="D12" s="97"/>
    </row>
    <row r="13" spans="1:4" ht="18.75" customHeight="1" thickBot="1">
      <c r="B13" s="5" t="s">
        <v>6</v>
      </c>
      <c r="D13" s="2"/>
    </row>
    <row r="14" spans="1:4" ht="16.5">
      <c r="A14" s="2"/>
      <c r="B14" s="6" t="s">
        <v>7</v>
      </c>
      <c r="C14" s="7"/>
      <c r="D14" s="8"/>
    </row>
    <row r="15" spans="1:4" ht="48.75" customHeight="1" thickBot="1">
      <c r="A15" s="2"/>
      <c r="B15" s="102" t="s">
        <v>8</v>
      </c>
      <c r="C15" s="103"/>
      <c r="D15" s="104"/>
    </row>
    <row r="16" spans="1:4" ht="16.5" thickBot="1">
      <c r="A16" s="2"/>
      <c r="B16" s="9"/>
      <c r="C16" s="10">
        <v>2025</v>
      </c>
      <c r="D16" s="11"/>
    </row>
    <row r="17" spans="1:4" ht="15.75">
      <c r="A17" s="12" t="s">
        <v>9</v>
      </c>
      <c r="B17" s="13" t="s">
        <v>10</v>
      </c>
      <c r="D17" s="14"/>
    </row>
    <row r="18" spans="1:4" ht="15.75">
      <c r="A18" s="2"/>
      <c r="B18" s="15" t="s">
        <v>11</v>
      </c>
      <c r="C18" s="16">
        <v>200000</v>
      </c>
      <c r="D18" s="14"/>
    </row>
    <row r="19" spans="1:4" ht="15.75">
      <c r="A19" s="2"/>
      <c r="B19" s="15" t="s">
        <v>12</v>
      </c>
      <c r="C19" s="16">
        <v>15000</v>
      </c>
      <c r="D19" s="14"/>
    </row>
    <row r="20" spans="1:4" ht="15.75">
      <c r="A20" s="2"/>
      <c r="B20" s="15" t="s">
        <v>13</v>
      </c>
      <c r="C20" s="17">
        <v>30000</v>
      </c>
      <c r="D20" s="14"/>
    </row>
    <row r="21" spans="1:4" ht="16.5" thickBot="1">
      <c r="A21" s="2"/>
      <c r="B21" s="13" t="s">
        <v>14</v>
      </c>
      <c r="C21" s="18">
        <f>SUM(C18:C20)</f>
        <v>245000</v>
      </c>
      <c r="D21" s="14"/>
    </row>
    <row r="22" spans="1:4" ht="10.5" customHeight="1" thickTop="1">
      <c r="A22" s="2"/>
      <c r="B22" s="13"/>
      <c r="C22" s="19"/>
      <c r="D22" s="14"/>
    </row>
    <row r="23" spans="1:4" ht="15.75">
      <c r="A23" s="2"/>
      <c r="B23" s="13" t="s">
        <v>15</v>
      </c>
      <c r="D23" s="20"/>
    </row>
    <row r="24" spans="1:4">
      <c r="A24" s="2"/>
      <c r="B24" s="15" t="s">
        <v>16</v>
      </c>
      <c r="C24" s="16">
        <v>72336633.269999996</v>
      </c>
      <c r="D24" s="21"/>
    </row>
    <row r="25" spans="1:4">
      <c r="A25" s="2"/>
      <c r="B25" s="15" t="s">
        <v>17</v>
      </c>
      <c r="C25" s="16">
        <v>3229285.6</v>
      </c>
      <c r="D25" s="21"/>
    </row>
    <row r="26" spans="1:4">
      <c r="A26" s="2"/>
      <c r="B26" s="15" t="s">
        <v>18</v>
      </c>
      <c r="C26" s="16">
        <v>56749.23</v>
      </c>
      <c r="D26" s="21"/>
    </row>
    <row r="27" spans="1:4">
      <c r="A27" s="2"/>
      <c r="B27" s="15" t="s">
        <v>19</v>
      </c>
      <c r="C27" s="16">
        <v>2296930.56</v>
      </c>
      <c r="D27" s="21"/>
    </row>
    <row r="28" spans="1:4">
      <c r="A28" s="2"/>
      <c r="B28" s="15" t="s">
        <v>20</v>
      </c>
      <c r="C28" s="16">
        <v>366642774.87</v>
      </c>
      <c r="D28" s="21"/>
    </row>
    <row r="29" spans="1:4" ht="16.5" thickBot="1">
      <c r="A29" s="2"/>
      <c r="B29" s="13" t="s">
        <v>21</v>
      </c>
      <c r="C29" s="18">
        <f>SUM(C24:C28)</f>
        <v>444562373.52999997</v>
      </c>
      <c r="D29" s="22"/>
    </row>
    <row r="30" spans="1:4" ht="10.5" customHeight="1" thickTop="1">
      <c r="A30" s="2"/>
      <c r="B30" s="15"/>
      <c r="C30" s="23"/>
      <c r="D30" s="24"/>
    </row>
    <row r="31" spans="1:4" ht="16.5" thickBot="1">
      <c r="A31" s="2"/>
      <c r="B31" s="13" t="s">
        <v>22</v>
      </c>
      <c r="C31" s="18">
        <f>+C21+C29</f>
        <v>444807373.52999997</v>
      </c>
      <c r="D31" s="22"/>
    </row>
    <row r="32" spans="1:4" ht="16.5" thickTop="1" thickBot="1">
      <c r="A32" s="2"/>
      <c r="B32" s="25"/>
      <c r="C32" s="26"/>
      <c r="D32" s="27"/>
    </row>
    <row r="33" spans="1:6">
      <c r="A33" s="2"/>
      <c r="B33" s="2"/>
      <c r="D33" s="28"/>
    </row>
    <row r="34" spans="1:6" ht="15.75">
      <c r="A34" s="2"/>
      <c r="B34" s="2"/>
      <c r="C34" s="29"/>
      <c r="D34" s="29"/>
    </row>
    <row r="35" spans="1:6" ht="21" thickBot="1">
      <c r="A35" s="2"/>
      <c r="B35" s="5" t="s">
        <v>23</v>
      </c>
      <c r="D35" s="2"/>
    </row>
    <row r="36" spans="1:6" ht="17.25" thickBot="1">
      <c r="A36" s="12" t="s">
        <v>9</v>
      </c>
      <c r="B36" s="30" t="s">
        <v>24</v>
      </c>
      <c r="C36" s="10">
        <v>2025</v>
      </c>
      <c r="D36" s="31"/>
    </row>
    <row r="37" spans="1:6" ht="60">
      <c r="A37" s="2"/>
      <c r="B37" s="32" t="s">
        <v>25</v>
      </c>
      <c r="D37" s="33"/>
    </row>
    <row r="38" spans="1:6" hidden="1">
      <c r="A38" s="2"/>
      <c r="B38" s="15" t="s">
        <v>24</v>
      </c>
      <c r="C38" s="34">
        <v>0</v>
      </c>
      <c r="D38" s="35"/>
      <c r="F38" s="36"/>
    </row>
    <row r="39" spans="1:6" hidden="1">
      <c r="A39" s="2"/>
      <c r="B39" s="15" t="s">
        <v>26</v>
      </c>
      <c r="C39" s="34">
        <v>0</v>
      </c>
      <c r="D39" s="35"/>
      <c r="F39" s="36"/>
    </row>
    <row r="40" spans="1:6">
      <c r="A40" s="37"/>
      <c r="B40" s="15" t="s">
        <v>27</v>
      </c>
      <c r="C40" s="38">
        <v>3117455</v>
      </c>
      <c r="D40" s="35"/>
    </row>
    <row r="41" spans="1:6" ht="16.5" thickBot="1">
      <c r="A41" s="2"/>
      <c r="B41" s="39" t="s">
        <v>28</v>
      </c>
      <c r="C41" s="18">
        <f>SUM(C38:C40)</f>
        <v>3117455</v>
      </c>
      <c r="D41" s="40"/>
    </row>
    <row r="42" spans="1:6" ht="16.5" thickTop="1" thickBot="1">
      <c r="A42" s="2"/>
      <c r="B42" s="25"/>
      <c r="C42" s="26"/>
      <c r="D42" s="41"/>
    </row>
    <row r="43" spans="1:6">
      <c r="A43" s="2"/>
      <c r="B43" s="2"/>
      <c r="D43" s="2"/>
    </row>
    <row r="44" spans="1:6">
      <c r="A44" s="2"/>
      <c r="B44" s="2"/>
      <c r="C44" s="1"/>
      <c r="D44" s="2"/>
    </row>
    <row r="45" spans="1:6" ht="21" thickBot="1">
      <c r="A45" s="2"/>
      <c r="B45" s="5" t="s">
        <v>29</v>
      </c>
      <c r="C45" s="26"/>
      <c r="D45" s="26"/>
    </row>
    <row r="46" spans="1:6" ht="17.25" thickBot="1">
      <c r="B46" s="30" t="s">
        <v>30</v>
      </c>
      <c r="C46" s="10">
        <v>2025</v>
      </c>
      <c r="D46" s="31"/>
    </row>
    <row r="47" spans="1:6" ht="30">
      <c r="A47" s="2"/>
      <c r="B47" s="32" t="s">
        <v>31</v>
      </c>
      <c r="C47" s="42"/>
      <c r="D47" s="43"/>
    </row>
    <row r="48" spans="1:6" ht="15.75">
      <c r="A48" s="2"/>
      <c r="B48" s="32"/>
      <c r="C48" s="19"/>
      <c r="D48" s="44"/>
    </row>
    <row r="49" spans="1:6" ht="15.75">
      <c r="A49" s="2"/>
      <c r="B49" s="15" t="s">
        <v>32</v>
      </c>
      <c r="C49" s="34">
        <v>1270117.04</v>
      </c>
      <c r="D49" s="44"/>
    </row>
    <row r="50" spans="1:6" ht="15.75">
      <c r="A50" s="2"/>
      <c r="B50" s="15" t="s">
        <v>33</v>
      </c>
      <c r="C50" s="34">
        <v>583971.30000000005</v>
      </c>
      <c r="D50" s="44"/>
    </row>
    <row r="51" spans="1:6">
      <c r="A51" s="2"/>
      <c r="B51" s="15" t="s">
        <v>34</v>
      </c>
      <c r="C51" s="34">
        <v>573600.9</v>
      </c>
      <c r="D51" s="43"/>
    </row>
    <row r="52" spans="1:6" ht="16.5" thickBot="1">
      <c r="A52" s="2"/>
      <c r="B52" s="39" t="s">
        <v>35</v>
      </c>
      <c r="C52" s="45">
        <f>+C49+C50+C51</f>
        <v>2427689.2400000002</v>
      </c>
      <c r="D52" s="40"/>
    </row>
    <row r="53" spans="1:6" ht="16.5" thickTop="1" thickBot="1">
      <c r="A53" s="2"/>
      <c r="B53" s="25"/>
      <c r="C53" s="26"/>
      <c r="D53" s="41"/>
    </row>
    <row r="54" spans="1:6">
      <c r="A54" s="2"/>
      <c r="B54" s="2"/>
      <c r="D54" s="2"/>
    </row>
    <row r="55" spans="1:6">
      <c r="A55" s="2"/>
      <c r="B55" s="2"/>
      <c r="D55" s="2"/>
    </row>
    <row r="56" spans="1:6">
      <c r="A56" s="2"/>
      <c r="B56" s="2"/>
      <c r="D56" s="2"/>
    </row>
    <row r="57" spans="1:6">
      <c r="A57" s="2"/>
      <c r="B57" s="2"/>
      <c r="D57" s="2"/>
    </row>
    <row r="58" spans="1:6">
      <c r="A58" s="2"/>
      <c r="B58" s="2"/>
      <c r="D58" s="2"/>
    </row>
    <row r="59" spans="1:6">
      <c r="A59" s="2"/>
      <c r="B59" s="2"/>
      <c r="D59" s="2"/>
    </row>
    <row r="60" spans="1:6" ht="21" thickBot="1">
      <c r="A60" s="2"/>
      <c r="B60" s="5" t="s">
        <v>36</v>
      </c>
      <c r="D60" s="2"/>
    </row>
    <row r="61" spans="1:6" ht="17.25" thickBot="1">
      <c r="A61" s="12" t="s">
        <v>9</v>
      </c>
      <c r="B61" s="30" t="s">
        <v>37</v>
      </c>
      <c r="C61" s="10">
        <v>2025</v>
      </c>
      <c r="D61" s="31"/>
    </row>
    <row r="62" spans="1:6" ht="45">
      <c r="A62" s="2"/>
      <c r="B62" s="32" t="s">
        <v>38</v>
      </c>
      <c r="D62" s="33"/>
    </row>
    <row r="63" spans="1:6">
      <c r="A63" s="2"/>
      <c r="B63" s="32"/>
      <c r="D63" s="33"/>
    </row>
    <row r="64" spans="1:6">
      <c r="A64" s="2"/>
      <c r="B64" s="15" t="s">
        <v>39</v>
      </c>
      <c r="C64" s="34">
        <v>138794611.03</v>
      </c>
      <c r="D64" s="35"/>
      <c r="F64" s="36"/>
    </row>
    <row r="65" spans="1:4">
      <c r="A65" s="2"/>
      <c r="B65" s="15" t="s">
        <v>40</v>
      </c>
      <c r="C65" s="34">
        <v>6166719.1500000004</v>
      </c>
      <c r="D65" s="35"/>
    </row>
    <row r="66" spans="1:4" ht="16.5" thickBot="1">
      <c r="A66" s="2"/>
      <c r="B66" s="39" t="s">
        <v>41</v>
      </c>
      <c r="C66" s="46">
        <f>SUM(C64:C65)</f>
        <v>144961330.18000001</v>
      </c>
      <c r="D66" s="47"/>
    </row>
    <row r="67" spans="1:4" ht="16.5" thickTop="1">
      <c r="A67" s="2"/>
      <c r="B67" s="39"/>
      <c r="C67" s="48"/>
      <c r="D67" s="47"/>
    </row>
    <row r="68" spans="1:4" ht="16.5" thickBot="1">
      <c r="A68" s="2"/>
      <c r="B68" s="39" t="s">
        <v>42</v>
      </c>
      <c r="C68" s="18">
        <f>+C66</f>
        <v>144961330.18000001</v>
      </c>
      <c r="D68" s="40"/>
    </row>
    <row r="69" spans="1:4" ht="16.5" thickTop="1" thickBot="1">
      <c r="A69" s="2"/>
      <c r="B69" s="25"/>
      <c r="C69" s="26"/>
      <c r="D69" s="41"/>
    </row>
    <row r="70" spans="1:4">
      <c r="A70" s="2"/>
      <c r="B70" s="2"/>
      <c r="D70" s="2"/>
    </row>
    <row r="71" spans="1:4">
      <c r="A71" s="2"/>
      <c r="B71" s="2"/>
      <c r="D71" s="2"/>
    </row>
    <row r="72" spans="1:4" ht="21" thickBot="1">
      <c r="A72" s="49" t="s">
        <v>43</v>
      </c>
      <c r="B72" s="5" t="s">
        <v>44</v>
      </c>
      <c r="C72" s="26"/>
      <c r="D72" s="26"/>
    </row>
    <row r="73" spans="1:4" ht="17.25" thickBot="1">
      <c r="A73" s="2"/>
      <c r="B73" s="30" t="s">
        <v>45</v>
      </c>
      <c r="C73" s="50">
        <v>2025</v>
      </c>
      <c r="D73" s="31"/>
    </row>
    <row r="74" spans="1:4" ht="34.5" customHeight="1">
      <c r="A74" s="2"/>
      <c r="B74" s="32" t="s">
        <v>46</v>
      </c>
      <c r="D74" s="33"/>
    </row>
    <row r="75" spans="1:4">
      <c r="A75" s="2"/>
      <c r="B75" s="15" t="s">
        <v>47</v>
      </c>
      <c r="C75" s="51">
        <v>102156800</v>
      </c>
      <c r="D75" s="52"/>
    </row>
    <row r="76" spans="1:4">
      <c r="A76" s="2"/>
      <c r="B76" s="15" t="s">
        <v>48</v>
      </c>
      <c r="C76" s="51">
        <v>149992997.81</v>
      </c>
      <c r="D76" s="52"/>
    </row>
    <row r="77" spans="1:4">
      <c r="A77" s="2"/>
      <c r="B77" s="15" t="s">
        <v>49</v>
      </c>
      <c r="C77" s="53">
        <v>-13702438.17</v>
      </c>
      <c r="D77" s="52"/>
    </row>
    <row r="78" spans="1:4" ht="15.75">
      <c r="A78" s="2"/>
      <c r="B78" s="39" t="s">
        <v>50</v>
      </c>
      <c r="C78" s="54">
        <f>SUM(C75:C77)</f>
        <v>238447359.64000002</v>
      </c>
      <c r="D78" s="40"/>
    </row>
    <row r="79" spans="1:4" ht="15.75">
      <c r="A79" s="2"/>
      <c r="B79" s="39"/>
      <c r="C79" s="29"/>
      <c r="D79" s="40"/>
    </row>
    <row r="80" spans="1:4">
      <c r="A80" s="2"/>
      <c r="B80" s="15" t="s">
        <v>51</v>
      </c>
      <c r="C80" s="34">
        <v>1133726559.4300001</v>
      </c>
      <c r="D80" s="52"/>
    </row>
    <row r="81" spans="1:6" ht="17.25">
      <c r="A81" s="2"/>
      <c r="B81" s="13" t="s">
        <v>52</v>
      </c>
      <c r="C81" s="55">
        <v>-998500418.48000002</v>
      </c>
      <c r="D81" s="56"/>
    </row>
    <row r="82" spans="1:6" ht="15.75">
      <c r="A82" s="2"/>
      <c r="B82" s="39" t="s">
        <v>50</v>
      </c>
      <c r="C82" s="57">
        <f>SUM(C80:C81)</f>
        <v>135226140.95000005</v>
      </c>
      <c r="D82" s="56"/>
    </row>
    <row r="83" spans="1:6" ht="15.75">
      <c r="A83" s="2"/>
      <c r="B83" s="13"/>
      <c r="C83" s="58"/>
      <c r="D83" s="56"/>
    </row>
    <row r="84" spans="1:6">
      <c r="A84" s="2"/>
      <c r="B84" s="15" t="s">
        <v>53</v>
      </c>
      <c r="C84" s="34">
        <v>293923718.17000002</v>
      </c>
      <c r="D84" s="56"/>
    </row>
    <row r="85" spans="1:6">
      <c r="A85" s="2"/>
      <c r="B85" s="15" t="s">
        <v>54</v>
      </c>
      <c r="C85" s="53">
        <v>-266027636.83000001</v>
      </c>
      <c r="D85" s="56"/>
    </row>
    <row r="86" spans="1:6" ht="15.75">
      <c r="A86" s="2"/>
      <c r="B86" s="39" t="s">
        <v>50</v>
      </c>
      <c r="C86" s="59">
        <f>SUM(C84:C85)</f>
        <v>27896081.340000004</v>
      </c>
      <c r="D86" s="40"/>
      <c r="F86" s="23"/>
    </row>
    <row r="87" spans="1:6" ht="15.75" hidden="1">
      <c r="A87" s="2"/>
      <c r="B87" s="39" t="s">
        <v>55</v>
      </c>
      <c r="C87" s="29"/>
      <c r="D87" s="40"/>
    </row>
    <row r="88" spans="1:6" ht="15.75" hidden="1">
      <c r="A88" s="2"/>
      <c r="B88" s="39" t="s">
        <v>56</v>
      </c>
      <c r="C88" s="29"/>
      <c r="D88" s="40"/>
    </row>
    <row r="89" spans="1:6" ht="15.75" hidden="1">
      <c r="A89" s="2"/>
      <c r="B89" s="39" t="s">
        <v>57</v>
      </c>
      <c r="C89" s="29"/>
      <c r="D89" s="40"/>
    </row>
    <row r="90" spans="1:6" ht="15.75">
      <c r="A90" s="2"/>
      <c r="B90" s="39"/>
      <c r="C90" s="29"/>
      <c r="D90" s="40"/>
    </row>
    <row r="91" spans="1:6">
      <c r="A91" s="2"/>
      <c r="B91" s="15" t="s">
        <v>58</v>
      </c>
      <c r="C91" s="34">
        <v>24066189</v>
      </c>
      <c r="D91" s="56"/>
    </row>
    <row r="92" spans="1:6">
      <c r="A92" s="37"/>
      <c r="B92" s="15"/>
      <c r="C92" s="34"/>
      <c r="D92" s="35"/>
    </row>
    <row r="93" spans="1:6" ht="16.5" hidden="1" thickBot="1">
      <c r="A93" s="2"/>
      <c r="B93" s="60" t="s">
        <v>59</v>
      </c>
      <c r="C93" s="29"/>
      <c r="D93" s="40"/>
    </row>
    <row r="94" spans="1:6" ht="16.5">
      <c r="A94" s="2"/>
      <c r="B94" s="61" t="s">
        <v>60</v>
      </c>
      <c r="C94" s="62">
        <f>+C78+C82+C86+C91</f>
        <v>425635770.93000007</v>
      </c>
      <c r="D94" s="40"/>
    </row>
    <row r="95" spans="1:6" ht="12.75" customHeight="1">
      <c r="A95" s="2"/>
      <c r="B95" s="61"/>
      <c r="C95" s="29"/>
      <c r="D95" s="40"/>
    </row>
    <row r="96" spans="1:6">
      <c r="A96" s="37"/>
      <c r="B96" s="15" t="s">
        <v>61</v>
      </c>
      <c r="C96" s="34">
        <v>33421500</v>
      </c>
      <c r="D96" s="35"/>
    </row>
    <row r="97" spans="1:4">
      <c r="A97" s="37"/>
      <c r="B97" s="15" t="s">
        <v>62</v>
      </c>
      <c r="C97" s="38">
        <v>44156</v>
      </c>
      <c r="D97" s="35"/>
    </row>
    <row r="98" spans="1:4" ht="15.75">
      <c r="A98" s="37"/>
      <c r="B98" s="13" t="s">
        <v>63</v>
      </c>
      <c r="C98" s="48">
        <f>SUM(C96:C97)</f>
        <v>33465656</v>
      </c>
      <c r="D98" s="35"/>
    </row>
    <row r="99" spans="1:4" ht="15.75">
      <c r="A99" s="37"/>
      <c r="B99" s="13"/>
      <c r="C99" s="48"/>
      <c r="D99" s="35"/>
    </row>
    <row r="100" spans="1:4" ht="15.75">
      <c r="A100" s="37"/>
      <c r="B100" s="13" t="s">
        <v>64</v>
      </c>
      <c r="C100" s="63">
        <f>+C94+C98</f>
        <v>459101426.93000007</v>
      </c>
      <c r="D100" s="35"/>
    </row>
    <row r="101" spans="1:4" ht="104.25" customHeight="1">
      <c r="A101" s="12" t="s">
        <v>9</v>
      </c>
      <c r="B101" s="64" t="s">
        <v>65</v>
      </c>
      <c r="D101" s="33"/>
    </row>
    <row r="102" spans="1:4" ht="8.25" customHeight="1" thickBot="1">
      <c r="A102" s="2"/>
      <c r="B102" s="60"/>
      <c r="C102" s="26"/>
      <c r="D102" s="41"/>
    </row>
    <row r="103" spans="1:4" ht="14.25" customHeight="1">
      <c r="A103" s="2"/>
      <c r="B103" s="2"/>
      <c r="C103" s="29"/>
      <c r="D103" s="29"/>
    </row>
    <row r="104" spans="1:4" ht="18" customHeight="1">
      <c r="A104" s="2"/>
      <c r="B104" s="105" t="s">
        <v>66</v>
      </c>
      <c r="C104" s="105"/>
      <c r="D104" s="105"/>
    </row>
    <row r="105" spans="1:4" ht="18" customHeight="1" thickBot="1">
      <c r="A105" s="2"/>
      <c r="B105" s="5" t="s">
        <v>67</v>
      </c>
      <c r="D105" s="2"/>
    </row>
    <row r="106" spans="1:4" ht="17.25" thickBot="1">
      <c r="A106" s="2"/>
      <c r="B106" s="30" t="s">
        <v>68</v>
      </c>
      <c r="C106" s="10">
        <v>2025</v>
      </c>
      <c r="D106" s="31"/>
    </row>
    <row r="107" spans="1:4" ht="30">
      <c r="A107" s="2"/>
      <c r="B107" s="32" t="s">
        <v>69</v>
      </c>
      <c r="D107" s="33"/>
    </row>
    <row r="108" spans="1:4" ht="10.5" customHeight="1">
      <c r="A108" s="2"/>
      <c r="B108" s="32"/>
      <c r="D108" s="33"/>
    </row>
    <row r="109" spans="1:4">
      <c r="A109" s="37"/>
      <c r="B109" s="15" t="s">
        <v>70</v>
      </c>
      <c r="C109" s="53">
        <v>4608832.99</v>
      </c>
      <c r="D109" s="33"/>
    </row>
    <row r="110" spans="1:4" ht="16.5" thickBot="1">
      <c r="A110" s="2"/>
      <c r="B110" s="13" t="s">
        <v>71</v>
      </c>
      <c r="C110" s="45">
        <f>+C109</f>
        <v>4608832.99</v>
      </c>
      <c r="D110" s="40"/>
    </row>
    <row r="111" spans="1:4" ht="15.75" customHeight="1" thickTop="1">
      <c r="A111" s="2"/>
      <c r="B111" s="13"/>
      <c r="C111" s="29"/>
      <c r="D111" s="40"/>
    </row>
    <row r="112" spans="1:4" ht="16.5">
      <c r="A112" s="2"/>
      <c r="B112" s="61" t="s">
        <v>72</v>
      </c>
      <c r="C112" s="19"/>
      <c r="D112" s="44"/>
    </row>
    <row r="113" spans="1:6" ht="30">
      <c r="A113" s="12" t="s">
        <v>9</v>
      </c>
      <c r="B113" s="32" t="s">
        <v>73</v>
      </c>
      <c r="D113" s="33"/>
    </row>
    <row r="114" spans="1:6" ht="8.25" customHeight="1">
      <c r="A114" s="12"/>
      <c r="B114" s="32"/>
      <c r="D114" s="33"/>
      <c r="F114" s="36"/>
    </row>
    <row r="115" spans="1:6">
      <c r="A115" s="37"/>
      <c r="B115" s="65" t="s">
        <v>74</v>
      </c>
      <c r="C115" s="53">
        <v>238488.54</v>
      </c>
      <c r="D115" s="33"/>
    </row>
    <row r="116" spans="1:6" ht="15.75">
      <c r="A116" s="12"/>
      <c r="B116" s="66" t="s">
        <v>75</v>
      </c>
      <c r="C116" s="53">
        <v>124359.61</v>
      </c>
      <c r="D116" s="33"/>
      <c r="F116" s="36"/>
    </row>
    <row r="117" spans="1:6" ht="15.75">
      <c r="A117" s="12"/>
      <c r="B117" s="65" t="s">
        <v>76</v>
      </c>
      <c r="C117" s="53">
        <v>38916157.859999999</v>
      </c>
      <c r="D117" s="33"/>
      <c r="F117" s="36"/>
    </row>
    <row r="118" spans="1:6" ht="15.75">
      <c r="A118" s="12"/>
      <c r="B118" s="65" t="s">
        <v>77</v>
      </c>
      <c r="C118" s="53">
        <v>69805.22</v>
      </c>
      <c r="D118" s="33"/>
      <c r="F118" s="36"/>
    </row>
    <row r="119" spans="1:6" ht="15.75">
      <c r="A119" s="12"/>
      <c r="B119" s="65" t="s">
        <v>78</v>
      </c>
      <c r="C119" s="53">
        <v>45572.4</v>
      </c>
      <c r="D119" s="33"/>
      <c r="F119" s="36"/>
    </row>
    <row r="120" spans="1:6" ht="15.75">
      <c r="A120" s="12"/>
      <c r="B120" s="65" t="s">
        <v>79</v>
      </c>
      <c r="C120" s="53">
        <v>104215.52</v>
      </c>
      <c r="D120" s="33"/>
      <c r="F120" s="36"/>
    </row>
    <row r="121" spans="1:6" ht="15.75" hidden="1">
      <c r="A121" s="12"/>
      <c r="B121" s="65" t="s">
        <v>80</v>
      </c>
      <c r="C121" s="53">
        <v>0</v>
      </c>
      <c r="D121" s="33"/>
      <c r="F121" s="36"/>
    </row>
    <row r="122" spans="1:6" ht="15.75" hidden="1">
      <c r="A122" s="12"/>
      <c r="B122" s="65" t="s">
        <v>81</v>
      </c>
      <c r="C122" s="53">
        <v>0</v>
      </c>
      <c r="D122" s="33"/>
      <c r="F122" s="36"/>
    </row>
    <row r="123" spans="1:6" ht="15.75">
      <c r="A123" s="12"/>
      <c r="B123" s="15" t="s">
        <v>82</v>
      </c>
      <c r="C123" s="53">
        <v>446655.88</v>
      </c>
      <c r="D123" s="33"/>
      <c r="F123" s="36"/>
    </row>
    <row r="124" spans="1:6" ht="15.75" hidden="1">
      <c r="A124" s="12"/>
      <c r="B124" s="65" t="s">
        <v>83</v>
      </c>
      <c r="C124" s="53"/>
      <c r="D124" s="33"/>
      <c r="F124" s="36"/>
    </row>
    <row r="125" spans="1:6" ht="15.75" hidden="1">
      <c r="A125" s="12"/>
      <c r="B125" s="15" t="s">
        <v>84</v>
      </c>
      <c r="C125" s="53"/>
      <c r="D125" s="33"/>
      <c r="F125" s="36"/>
    </row>
    <row r="126" spans="1:6" ht="15.75" hidden="1">
      <c r="A126" s="12"/>
      <c r="B126" s="15" t="s">
        <v>85</v>
      </c>
      <c r="C126" s="53">
        <v>0</v>
      </c>
      <c r="D126" s="33"/>
      <c r="F126" s="36"/>
    </row>
    <row r="127" spans="1:6" ht="16.5" thickBot="1">
      <c r="A127" s="2"/>
      <c r="B127" s="67" t="s">
        <v>86</v>
      </c>
      <c r="C127" s="45">
        <f>SUM(C115:C126)</f>
        <v>39945255.030000001</v>
      </c>
      <c r="D127" s="68"/>
      <c r="F127" s="36"/>
    </row>
    <row r="128" spans="1:6" ht="9" customHeight="1" thickTop="1">
      <c r="A128" s="2"/>
      <c r="B128" s="67"/>
      <c r="C128" s="69"/>
      <c r="D128" s="68"/>
      <c r="F128" s="70"/>
    </row>
    <row r="129" spans="1:4" ht="16.5" thickBot="1">
      <c r="A129" s="2"/>
      <c r="B129" s="13" t="s">
        <v>87</v>
      </c>
      <c r="C129" s="71">
        <f>+C110+C127</f>
        <v>44554088.020000003</v>
      </c>
      <c r="D129" s="68"/>
    </row>
    <row r="130" spans="1:4" ht="9" customHeight="1" thickTop="1" thickBot="1">
      <c r="A130" s="2"/>
      <c r="B130" s="25"/>
      <c r="C130" s="26"/>
      <c r="D130" s="41"/>
    </row>
    <row r="131" spans="1:4" ht="9" customHeight="1">
      <c r="A131" s="2"/>
      <c r="B131" s="2"/>
      <c r="D131" s="2"/>
    </row>
    <row r="132" spans="1:4" ht="6.75" customHeight="1">
      <c r="A132" s="2"/>
      <c r="B132" s="2"/>
      <c r="D132" s="2"/>
    </row>
    <row r="133" spans="1:4" ht="21" customHeight="1" thickBot="1">
      <c r="A133" s="2"/>
      <c r="B133" s="5" t="s">
        <v>88</v>
      </c>
      <c r="D133" s="2"/>
    </row>
    <row r="134" spans="1:4" ht="17.25" thickBot="1">
      <c r="A134" s="2"/>
      <c r="B134" s="30" t="s">
        <v>89</v>
      </c>
      <c r="C134" s="10">
        <v>2025</v>
      </c>
      <c r="D134" s="31"/>
    </row>
    <row r="135" spans="1:4" ht="45">
      <c r="A135" s="2"/>
      <c r="B135" s="32" t="s">
        <v>90</v>
      </c>
      <c r="D135" s="33"/>
    </row>
    <row r="136" spans="1:4" ht="9.75" customHeight="1">
      <c r="A136" s="2"/>
      <c r="B136" s="32"/>
      <c r="D136" s="33"/>
    </row>
    <row r="137" spans="1:4">
      <c r="A137" s="37"/>
      <c r="B137" s="15" t="s">
        <v>91</v>
      </c>
      <c r="C137" s="72">
        <v>1033845.21</v>
      </c>
      <c r="D137" s="73"/>
    </row>
    <row r="138" spans="1:4" ht="16.5" thickBot="1">
      <c r="A138" s="2"/>
      <c r="B138" s="13" t="s">
        <v>92</v>
      </c>
      <c r="C138" s="45">
        <f>SUM(C137:C137)</f>
        <v>1033845.21</v>
      </c>
      <c r="D138" s="40"/>
    </row>
    <row r="139" spans="1:4" ht="4.5" customHeight="1" thickTop="1" thickBot="1">
      <c r="A139" s="2"/>
      <c r="B139" s="25"/>
      <c r="C139" s="26"/>
      <c r="D139" s="41"/>
    </row>
    <row r="140" spans="1:4">
      <c r="A140" s="2"/>
      <c r="B140" s="2"/>
      <c r="D140" s="2"/>
    </row>
    <row r="141" spans="1:4">
      <c r="A141" s="2"/>
      <c r="B141" s="2"/>
      <c r="D141" s="2"/>
    </row>
    <row r="142" spans="1:4" ht="20.25">
      <c r="A142" s="2"/>
      <c r="B142" s="105" t="s">
        <v>93</v>
      </c>
      <c r="C142" s="105"/>
      <c r="D142" s="105"/>
    </row>
    <row r="143" spans="1:4" ht="21" thickBot="1">
      <c r="A143" s="2"/>
      <c r="B143" s="5" t="s">
        <v>94</v>
      </c>
      <c r="D143" s="2"/>
    </row>
    <row r="144" spans="1:4" ht="17.25" thickBot="1">
      <c r="A144" s="2"/>
      <c r="B144" s="30" t="s">
        <v>95</v>
      </c>
      <c r="C144" s="10">
        <v>2025</v>
      </c>
      <c r="D144" s="31"/>
    </row>
    <row r="145" spans="1:6" ht="91.5">
      <c r="A145" s="2"/>
      <c r="B145" s="32" t="s">
        <v>96</v>
      </c>
      <c r="D145" s="33"/>
    </row>
    <row r="146" spans="1:6">
      <c r="A146" s="2"/>
      <c r="B146" s="32"/>
      <c r="D146" s="33"/>
    </row>
    <row r="147" spans="1:6" ht="15.75">
      <c r="A147" s="37"/>
      <c r="B147" s="15" t="s">
        <v>97</v>
      </c>
      <c r="C147" s="23">
        <f>25481444.1+54623341.18</f>
        <v>80104785.280000001</v>
      </c>
      <c r="D147" s="74"/>
    </row>
    <row r="148" spans="1:6">
      <c r="A148" s="2"/>
      <c r="B148" s="15" t="s">
        <v>98</v>
      </c>
      <c r="C148" s="23">
        <v>551645247.48000002</v>
      </c>
      <c r="D148" s="52"/>
    </row>
    <row r="149" spans="1:6" ht="15.75">
      <c r="A149" s="2"/>
      <c r="B149" s="15" t="s">
        <v>99</v>
      </c>
      <c r="C149" s="75">
        <f>+'[1] ERF-Rendimiento Financiero'!D26</f>
        <v>377077308.88999993</v>
      </c>
      <c r="D149" s="76"/>
    </row>
    <row r="150" spans="1:6" ht="16.5" thickBot="1">
      <c r="A150" s="2"/>
      <c r="B150" s="13" t="s">
        <v>100</v>
      </c>
      <c r="C150" s="45">
        <f>+C147+C148+C149</f>
        <v>1008827341.6499999</v>
      </c>
      <c r="D150" s="40"/>
    </row>
    <row r="151" spans="1:6" ht="16.5" thickTop="1" thickBot="1">
      <c r="A151" s="2"/>
      <c r="B151" s="25"/>
      <c r="C151" s="26"/>
      <c r="D151" s="41"/>
    </row>
    <row r="152" spans="1:6" ht="20.25">
      <c r="A152" s="2"/>
      <c r="B152" s="105" t="s">
        <v>101</v>
      </c>
      <c r="C152" s="105"/>
      <c r="D152" s="105"/>
    </row>
    <row r="153" spans="1:6" ht="21" thickBot="1">
      <c r="A153" s="2"/>
      <c r="B153" s="5" t="s">
        <v>102</v>
      </c>
      <c r="D153" s="2"/>
    </row>
    <row r="154" spans="1:6" ht="17.25" thickBot="1">
      <c r="A154" s="2"/>
      <c r="B154" s="30" t="s">
        <v>103</v>
      </c>
      <c r="C154" s="10">
        <v>2025</v>
      </c>
      <c r="D154" s="31"/>
    </row>
    <row r="155" spans="1:6" ht="15.75">
      <c r="A155" s="2"/>
      <c r="B155" s="77"/>
      <c r="C155" s="29"/>
      <c r="D155" s="52"/>
    </row>
    <row r="156" spans="1:6" ht="15.75">
      <c r="A156" s="12" t="s">
        <v>9</v>
      </c>
      <c r="B156" s="77" t="s">
        <v>104</v>
      </c>
      <c r="C156" s="29"/>
      <c r="D156" s="52"/>
    </row>
    <row r="157" spans="1:6">
      <c r="A157" s="78">
        <v>4102020005</v>
      </c>
      <c r="B157" s="15" t="s">
        <v>105</v>
      </c>
      <c r="C157" s="23">
        <v>41470</v>
      </c>
      <c r="D157" s="52"/>
      <c r="F157" s="36"/>
    </row>
    <row r="158" spans="1:6">
      <c r="A158" s="78">
        <v>4102980002</v>
      </c>
      <c r="B158" s="15" t="s">
        <v>106</v>
      </c>
      <c r="C158" s="23">
        <v>2485260.92</v>
      </c>
      <c r="D158" s="52"/>
      <c r="F158" s="36"/>
    </row>
    <row r="159" spans="1:6">
      <c r="A159" s="78">
        <v>410202003</v>
      </c>
      <c r="B159" s="15" t="s">
        <v>107</v>
      </c>
      <c r="C159" s="23">
        <v>0</v>
      </c>
      <c r="D159" s="52"/>
      <c r="F159" s="36"/>
    </row>
    <row r="160" spans="1:6">
      <c r="A160" s="78">
        <v>4102980004</v>
      </c>
      <c r="B160" s="15" t="s">
        <v>108</v>
      </c>
      <c r="C160" s="23">
        <v>202650</v>
      </c>
      <c r="D160" s="52"/>
      <c r="F160" s="36"/>
    </row>
    <row r="161" spans="1:6">
      <c r="A161" s="78">
        <v>4102980998</v>
      </c>
      <c r="B161" s="15" t="s">
        <v>109</v>
      </c>
      <c r="C161" s="23">
        <v>0</v>
      </c>
      <c r="D161" s="52"/>
      <c r="F161" s="36"/>
    </row>
    <row r="162" spans="1:6">
      <c r="A162" s="78" t="s">
        <v>110</v>
      </c>
      <c r="B162" s="15" t="s">
        <v>111</v>
      </c>
      <c r="C162" s="23">
        <v>574188020.53999996</v>
      </c>
      <c r="D162" s="52"/>
      <c r="F162" s="36"/>
    </row>
    <row r="163" spans="1:6" ht="14.45" customHeight="1">
      <c r="A163" s="78">
        <v>4102980003</v>
      </c>
      <c r="B163" s="15" t="s">
        <v>112</v>
      </c>
      <c r="C163" s="23">
        <v>0</v>
      </c>
      <c r="D163" s="52"/>
      <c r="F163" s="36"/>
    </row>
    <row r="164" spans="1:6">
      <c r="A164" t="s">
        <v>113</v>
      </c>
      <c r="B164" s="15" t="s">
        <v>114</v>
      </c>
      <c r="C164" s="23">
        <v>1701800</v>
      </c>
      <c r="D164" s="52"/>
      <c r="F164" s="36"/>
    </row>
    <row r="165" spans="1:6">
      <c r="A165" t="s">
        <v>115</v>
      </c>
      <c r="B165" s="15" t="s">
        <v>116</v>
      </c>
      <c r="C165" s="23">
        <v>64728.76</v>
      </c>
      <c r="D165" s="52"/>
    </row>
    <row r="166" spans="1:6">
      <c r="A166" t="s">
        <v>117</v>
      </c>
      <c r="B166" s="15" t="s">
        <v>118</v>
      </c>
      <c r="C166" s="23">
        <v>30196.27</v>
      </c>
      <c r="D166" s="52"/>
      <c r="F166" s="79"/>
    </row>
    <row r="167" spans="1:6">
      <c r="A167" t="s">
        <v>119</v>
      </c>
      <c r="B167" s="15" t="s">
        <v>120</v>
      </c>
      <c r="C167" s="23">
        <v>0</v>
      </c>
      <c r="D167" s="52"/>
    </row>
    <row r="168" spans="1:6">
      <c r="A168" t="s">
        <v>121</v>
      </c>
      <c r="B168" s="15" t="s">
        <v>122</v>
      </c>
      <c r="C168" s="23">
        <v>1835991.73</v>
      </c>
      <c r="D168" s="52"/>
    </row>
    <row r="169" spans="1:6" ht="16.5" thickBot="1">
      <c r="A169" s="37"/>
      <c r="B169" s="39" t="s">
        <v>123</v>
      </c>
      <c r="C169" s="45">
        <f>SUM(C157:C168)</f>
        <v>580550118.21999991</v>
      </c>
      <c r="D169" s="40"/>
    </row>
    <row r="170" spans="1:6" ht="17.25" thickTop="1" thickBot="1">
      <c r="A170" s="2"/>
      <c r="B170" s="80"/>
      <c r="C170" s="81"/>
      <c r="D170" s="82"/>
    </row>
    <row r="171" spans="1:6">
      <c r="A171" s="2"/>
      <c r="B171" s="2"/>
      <c r="C171" s="51"/>
      <c r="D171" s="2"/>
    </row>
    <row r="172" spans="1:6" ht="20.25">
      <c r="A172" s="83"/>
      <c r="B172" s="105" t="s">
        <v>124</v>
      </c>
      <c r="C172" s="105"/>
      <c r="D172" s="105"/>
    </row>
    <row r="173" spans="1:6" ht="21" thickBot="1">
      <c r="A173" s="83"/>
      <c r="B173" s="5" t="s">
        <v>125</v>
      </c>
      <c r="D173" s="2"/>
    </row>
    <row r="174" spans="1:6" ht="17.25" thickBot="1">
      <c r="A174" s="83"/>
      <c r="B174" s="84" t="s">
        <v>126</v>
      </c>
      <c r="C174" s="10">
        <v>2025</v>
      </c>
      <c r="D174" s="31"/>
    </row>
    <row r="175" spans="1:6" ht="35.25" customHeight="1">
      <c r="B175" s="85" t="s">
        <v>127</v>
      </c>
      <c r="D175" s="33"/>
    </row>
    <row r="176" spans="1:6" ht="10.5" customHeight="1">
      <c r="A176" s="12" t="s">
        <v>9</v>
      </c>
      <c r="B176" s="85"/>
      <c r="D176" s="33"/>
    </row>
    <row r="177" spans="1:4">
      <c r="A177" t="s">
        <v>128</v>
      </c>
      <c r="B177" s="15" t="s">
        <v>129</v>
      </c>
      <c r="C177" s="23">
        <v>124932754.49000001</v>
      </c>
      <c r="D177" s="33"/>
    </row>
    <row r="178" spans="1:4">
      <c r="A178" t="s">
        <v>130</v>
      </c>
      <c r="B178" s="15" t="s">
        <v>131</v>
      </c>
      <c r="C178" s="23">
        <v>16500000</v>
      </c>
      <c r="D178" s="73"/>
    </row>
    <row r="179" spans="1:4">
      <c r="A179" t="s">
        <v>132</v>
      </c>
      <c r="B179" s="15" t="s">
        <v>133</v>
      </c>
      <c r="C179" s="23">
        <v>698051.54</v>
      </c>
      <c r="D179" s="73"/>
    </row>
    <row r="180" spans="1:4">
      <c r="A180" t="s">
        <v>134</v>
      </c>
      <c r="B180" s="15" t="s">
        <v>135</v>
      </c>
      <c r="C180" s="23">
        <v>8868590</v>
      </c>
      <c r="D180" s="73"/>
    </row>
    <row r="181" spans="1:4">
      <c r="A181" t="s">
        <v>136</v>
      </c>
      <c r="B181" s="15" t="s">
        <v>137</v>
      </c>
      <c r="C181" s="23">
        <v>160000</v>
      </c>
      <c r="D181" s="73"/>
    </row>
    <row r="182" spans="1:4">
      <c r="A182" t="s">
        <v>138</v>
      </c>
      <c r="B182" s="15" t="s">
        <v>139</v>
      </c>
      <c r="C182" s="23">
        <v>35000</v>
      </c>
      <c r="D182" s="73"/>
    </row>
    <row r="183" spans="1:4">
      <c r="A183" t="s">
        <v>140</v>
      </c>
      <c r="B183" s="15" t="s">
        <v>141</v>
      </c>
      <c r="C183" s="23">
        <v>8501242.9000000004</v>
      </c>
      <c r="D183" s="73"/>
    </row>
    <row r="184" spans="1:4">
      <c r="A184" t="s">
        <v>142</v>
      </c>
      <c r="B184" s="15" t="s">
        <v>143</v>
      </c>
      <c r="C184" s="23">
        <v>560000</v>
      </c>
      <c r="D184" s="73"/>
    </row>
    <row r="185" spans="1:4">
      <c r="A185" t="s">
        <v>144</v>
      </c>
      <c r="B185" s="15" t="s">
        <v>145</v>
      </c>
      <c r="C185" s="23">
        <v>37235.32</v>
      </c>
      <c r="D185" s="73"/>
    </row>
    <row r="186" spans="1:4" ht="15.75">
      <c r="A186" s="78"/>
      <c r="B186" s="13" t="s">
        <v>146</v>
      </c>
      <c r="C186" s="86">
        <f>SUM(C177:C185)</f>
        <v>160292874.25</v>
      </c>
      <c r="D186" s="73"/>
    </row>
    <row r="187" spans="1:4" ht="9" customHeight="1">
      <c r="B187" s="13"/>
      <c r="C187" s="87"/>
      <c r="D187" s="73"/>
    </row>
    <row r="188" spans="1:4">
      <c r="A188" t="s">
        <v>147</v>
      </c>
      <c r="B188" s="15" t="s">
        <v>148</v>
      </c>
      <c r="C188" s="23">
        <v>4790077.9700000007</v>
      </c>
      <c r="D188" s="73"/>
    </row>
    <row r="189" spans="1:4">
      <c r="A189" t="s">
        <v>149</v>
      </c>
      <c r="B189" s="15" t="s">
        <v>150</v>
      </c>
      <c r="C189" s="23">
        <v>810730.63</v>
      </c>
      <c r="D189" s="73"/>
    </row>
    <row r="190" spans="1:4" ht="15.75">
      <c r="A190" s="78"/>
      <c r="B190" s="13" t="s">
        <v>146</v>
      </c>
      <c r="C190" s="59">
        <f>+C188+C189</f>
        <v>5600808.6000000006</v>
      </c>
      <c r="D190" s="33"/>
    </row>
    <row r="191" spans="1:4">
      <c r="A191" s="78"/>
      <c r="B191" s="15"/>
      <c r="C191" s="72"/>
      <c r="D191" s="73"/>
    </row>
    <row r="192" spans="1:4" ht="16.5" thickBot="1">
      <c r="A192" s="78"/>
      <c r="B192" s="80" t="s">
        <v>151</v>
      </c>
      <c r="C192" s="88">
        <f>+C186+C190</f>
        <v>165893682.84999999</v>
      </c>
      <c r="D192" s="82"/>
    </row>
    <row r="193" spans="1:4" ht="9.75" customHeight="1">
      <c r="A193" s="78"/>
      <c r="B193" s="2"/>
      <c r="D193" s="2"/>
    </row>
    <row r="194" spans="1:4" ht="21" thickBot="1">
      <c r="A194" s="78"/>
      <c r="B194" s="5" t="s">
        <v>152</v>
      </c>
      <c r="D194" s="2"/>
    </row>
    <row r="195" spans="1:4" ht="17.25" thickBot="1">
      <c r="A195" s="78"/>
      <c r="B195" s="89" t="s">
        <v>153</v>
      </c>
      <c r="C195" s="10">
        <v>2025</v>
      </c>
      <c r="D195" s="31"/>
    </row>
    <row r="196" spans="1:4" ht="33" customHeight="1">
      <c r="A196" s="78"/>
      <c r="B196" s="64" t="s">
        <v>154</v>
      </c>
      <c r="D196" s="33"/>
    </row>
    <row r="197" spans="1:4" ht="7.5" customHeight="1">
      <c r="A197" s="12" t="s">
        <v>9</v>
      </c>
      <c r="B197" s="15"/>
      <c r="D197" s="33"/>
    </row>
    <row r="198" spans="1:4">
      <c r="A198" t="s">
        <v>155</v>
      </c>
      <c r="B198" s="15" t="s">
        <v>156</v>
      </c>
      <c r="C198" s="23">
        <v>2403542.0500000003</v>
      </c>
      <c r="D198" s="33"/>
    </row>
    <row r="199" spans="1:4">
      <c r="A199" t="s">
        <v>157</v>
      </c>
      <c r="B199" s="15" t="s">
        <v>158</v>
      </c>
      <c r="C199" s="23">
        <v>889073.46000000008</v>
      </c>
      <c r="D199" s="73"/>
    </row>
    <row r="200" spans="1:4">
      <c r="A200" t="s">
        <v>159</v>
      </c>
      <c r="B200" s="15" t="s">
        <v>160</v>
      </c>
      <c r="C200" s="23">
        <v>3039571.98</v>
      </c>
      <c r="D200" s="73"/>
    </row>
    <row r="201" spans="1:4">
      <c r="A201" t="s">
        <v>161</v>
      </c>
      <c r="B201" s="15" t="s">
        <v>162</v>
      </c>
      <c r="C201" s="23">
        <v>17913</v>
      </c>
      <c r="D201" s="73"/>
    </row>
    <row r="202" spans="1:4">
      <c r="A202" t="s">
        <v>163</v>
      </c>
      <c r="B202" s="15" t="s">
        <v>164</v>
      </c>
      <c r="C202" s="23">
        <v>753800</v>
      </c>
      <c r="D202" s="73"/>
    </row>
    <row r="203" spans="1:4">
      <c r="A203" t="s">
        <v>165</v>
      </c>
      <c r="B203" s="15" t="s">
        <v>166</v>
      </c>
      <c r="C203" s="23">
        <v>68100</v>
      </c>
      <c r="D203" s="73"/>
    </row>
    <row r="204" spans="1:4">
      <c r="A204" t="s">
        <v>167</v>
      </c>
      <c r="B204" s="15" t="s">
        <v>168</v>
      </c>
      <c r="C204" s="23">
        <v>1227126.9000000001</v>
      </c>
      <c r="D204" s="73"/>
    </row>
    <row r="205" spans="1:4">
      <c r="A205" t="s">
        <v>169</v>
      </c>
      <c r="B205" s="15" t="s">
        <v>170</v>
      </c>
      <c r="C205" s="23">
        <v>16310.92</v>
      </c>
      <c r="D205" s="73"/>
    </row>
    <row r="206" spans="1:4">
      <c r="A206" t="s">
        <v>171</v>
      </c>
      <c r="B206" s="15" t="s">
        <v>172</v>
      </c>
      <c r="C206" s="23">
        <v>99800</v>
      </c>
      <c r="D206" s="73"/>
    </row>
    <row r="207" spans="1:4">
      <c r="A207" t="s">
        <v>173</v>
      </c>
      <c r="B207" s="15" t="s">
        <v>174</v>
      </c>
      <c r="C207" s="23">
        <v>16520</v>
      </c>
      <c r="D207" s="73"/>
    </row>
    <row r="208" spans="1:4">
      <c r="A208" t="s">
        <v>175</v>
      </c>
      <c r="B208" s="15" t="s">
        <v>176</v>
      </c>
      <c r="C208" s="23">
        <v>373711.9</v>
      </c>
      <c r="D208" s="73"/>
    </row>
    <row r="209" spans="1:4">
      <c r="A209" t="s">
        <v>177</v>
      </c>
      <c r="B209" s="15" t="s">
        <v>178</v>
      </c>
      <c r="C209" s="23">
        <v>242438.1</v>
      </c>
      <c r="D209" s="73"/>
    </row>
    <row r="210" spans="1:4">
      <c r="A210" t="s">
        <v>179</v>
      </c>
      <c r="B210" s="15" t="s">
        <v>180</v>
      </c>
      <c r="C210" s="23">
        <v>1517856.1</v>
      </c>
      <c r="D210" s="73"/>
    </row>
    <row r="211" spans="1:4">
      <c r="A211" t="s">
        <v>181</v>
      </c>
      <c r="B211" s="15" t="s">
        <v>182</v>
      </c>
      <c r="C211" s="23">
        <v>200000</v>
      </c>
      <c r="D211" s="73"/>
    </row>
    <row r="212" spans="1:4" ht="16.5" thickBot="1">
      <c r="A212" s="78"/>
      <c r="B212" s="80" t="s">
        <v>183</v>
      </c>
      <c r="C212" s="90">
        <f>SUM(C198:C211)</f>
        <v>10865764.41</v>
      </c>
      <c r="D212" s="82"/>
    </row>
    <row r="213" spans="1:4">
      <c r="A213" s="78"/>
      <c r="B213" s="2"/>
      <c r="C213" s="51"/>
      <c r="D213" s="51"/>
    </row>
    <row r="214" spans="1:4">
      <c r="A214" s="78"/>
      <c r="B214" s="2"/>
      <c r="C214" s="51"/>
      <c r="D214" s="51"/>
    </row>
    <row r="215" spans="1:4" ht="21" thickBot="1">
      <c r="A215" s="78"/>
      <c r="B215" s="5" t="s">
        <v>184</v>
      </c>
      <c r="D215" s="2"/>
    </row>
    <row r="216" spans="1:4" ht="17.25" thickBot="1">
      <c r="A216" s="78"/>
      <c r="B216" s="91" t="s">
        <v>185</v>
      </c>
      <c r="C216" s="10">
        <v>2025</v>
      </c>
      <c r="D216" s="31"/>
    </row>
    <row r="217" spans="1:4" ht="10.5" customHeight="1">
      <c r="A217" s="78"/>
      <c r="B217" s="15"/>
      <c r="D217" s="33"/>
    </row>
    <row r="218" spans="1:4" ht="30">
      <c r="A218" s="78"/>
      <c r="B218" s="85" t="s">
        <v>186</v>
      </c>
      <c r="D218" s="33"/>
    </row>
    <row r="219" spans="1:4" ht="15.75">
      <c r="A219" s="12" t="s">
        <v>9</v>
      </c>
      <c r="B219" s="15"/>
      <c r="C219" s="51"/>
      <c r="D219" s="52"/>
    </row>
    <row r="220" spans="1:4">
      <c r="A220" t="s">
        <v>187</v>
      </c>
      <c r="B220" s="15" t="s">
        <v>188</v>
      </c>
      <c r="C220" s="23">
        <v>175947.80000000002</v>
      </c>
      <c r="D220" s="52"/>
    </row>
    <row r="221" spans="1:4">
      <c r="A221" t="s">
        <v>189</v>
      </c>
      <c r="B221" s="15" t="s">
        <v>190</v>
      </c>
      <c r="C221" s="23">
        <v>229796.58000000002</v>
      </c>
      <c r="D221" s="52"/>
    </row>
    <row r="222" spans="1:4">
      <c r="A222" t="s">
        <v>191</v>
      </c>
      <c r="B222" s="15" t="s">
        <v>192</v>
      </c>
      <c r="C222" s="23">
        <v>4106073.4400000004</v>
      </c>
      <c r="D222" s="52"/>
    </row>
    <row r="223" spans="1:4">
      <c r="A223" t="s">
        <v>193</v>
      </c>
      <c r="B223" s="15" t="s">
        <v>194</v>
      </c>
      <c r="C223" s="23">
        <v>1319961.73</v>
      </c>
      <c r="D223" s="52"/>
    </row>
    <row r="224" spans="1:4">
      <c r="A224" t="s">
        <v>195</v>
      </c>
      <c r="B224" s="15" t="s">
        <v>196</v>
      </c>
      <c r="C224" s="23">
        <v>11271</v>
      </c>
      <c r="D224" s="52"/>
    </row>
    <row r="225" spans="1:4">
      <c r="A225" t="s">
        <v>197</v>
      </c>
      <c r="B225" s="15" t="s">
        <v>198</v>
      </c>
      <c r="C225" s="23">
        <v>500</v>
      </c>
      <c r="D225" s="52"/>
    </row>
    <row r="226" spans="1:4">
      <c r="A226" t="s">
        <v>199</v>
      </c>
      <c r="B226" s="15" t="s">
        <v>200</v>
      </c>
      <c r="C226" s="23">
        <v>146233.56</v>
      </c>
      <c r="D226" s="73"/>
    </row>
    <row r="227" spans="1:4">
      <c r="A227" t="s">
        <v>201</v>
      </c>
      <c r="B227" s="15" t="s">
        <v>202</v>
      </c>
      <c r="C227" s="23">
        <v>243216.88</v>
      </c>
      <c r="D227" s="73"/>
    </row>
    <row r="228" spans="1:4">
      <c r="A228" t="s">
        <v>203</v>
      </c>
      <c r="B228" s="15" t="s">
        <v>204</v>
      </c>
      <c r="C228" s="23">
        <v>572.41000000000008</v>
      </c>
      <c r="D228" s="52"/>
    </row>
    <row r="229" spans="1:4">
      <c r="A229" t="s">
        <v>205</v>
      </c>
      <c r="B229" s="15" t="s">
        <v>206</v>
      </c>
      <c r="C229" s="23">
        <v>340</v>
      </c>
      <c r="D229" s="73"/>
    </row>
    <row r="230" spans="1:4">
      <c r="A230" t="s">
        <v>207</v>
      </c>
      <c r="B230" s="15" t="s">
        <v>208</v>
      </c>
      <c r="C230" s="23">
        <v>125</v>
      </c>
      <c r="D230" s="73"/>
    </row>
    <row r="231" spans="1:4">
      <c r="A231" t="s">
        <v>209</v>
      </c>
      <c r="B231" s="15" t="s">
        <v>210</v>
      </c>
      <c r="C231" s="23">
        <v>4724.01</v>
      </c>
      <c r="D231" s="73"/>
    </row>
    <row r="232" spans="1:4">
      <c r="A232" t="s">
        <v>211</v>
      </c>
      <c r="B232" s="15" t="s">
        <v>212</v>
      </c>
      <c r="C232" s="23">
        <v>416</v>
      </c>
      <c r="D232" s="73"/>
    </row>
    <row r="233" spans="1:4">
      <c r="A233" t="s">
        <v>213</v>
      </c>
      <c r="B233" s="15" t="s">
        <v>214</v>
      </c>
      <c r="C233" s="23">
        <v>220517.99000000002</v>
      </c>
      <c r="D233" s="73"/>
    </row>
    <row r="234" spans="1:4">
      <c r="A234" t="s">
        <v>215</v>
      </c>
      <c r="B234" s="15" t="s">
        <v>216</v>
      </c>
      <c r="C234" s="23">
        <v>245531.45</v>
      </c>
      <c r="D234" s="73"/>
    </row>
    <row r="235" spans="1:4" ht="16.5" thickBot="1">
      <c r="A235" s="78"/>
      <c r="B235" s="39" t="s">
        <v>217</v>
      </c>
      <c r="C235" s="45">
        <f>SUM(C220:C234)</f>
        <v>6705227.8500000006</v>
      </c>
      <c r="D235" s="40"/>
    </row>
    <row r="236" spans="1:4" ht="12" customHeight="1" thickTop="1" thickBot="1">
      <c r="A236" s="78"/>
      <c r="B236" s="25"/>
      <c r="C236" s="92"/>
      <c r="D236" s="93"/>
    </row>
    <row r="237" spans="1:4">
      <c r="A237" s="78"/>
      <c r="B237" s="2"/>
      <c r="C237" s="51"/>
      <c r="D237" s="51"/>
    </row>
    <row r="238" spans="1:4" ht="21" thickBot="1">
      <c r="A238" s="78"/>
      <c r="B238" s="5" t="s">
        <v>218</v>
      </c>
      <c r="D238" s="2"/>
    </row>
    <row r="239" spans="1:4" ht="17.25" thickBot="1">
      <c r="A239" s="12" t="s">
        <v>9</v>
      </c>
      <c r="B239" s="6" t="s">
        <v>219</v>
      </c>
      <c r="C239" s="10">
        <v>2025</v>
      </c>
      <c r="D239" s="31"/>
    </row>
    <row r="240" spans="1:4">
      <c r="A240" s="78"/>
      <c r="B240" s="15"/>
      <c r="D240" s="33"/>
    </row>
    <row r="241" spans="1:4">
      <c r="A241" s="94">
        <v>5101990001</v>
      </c>
      <c r="B241" s="15" t="s">
        <v>220</v>
      </c>
      <c r="C241" s="23">
        <v>6625680.7600000007</v>
      </c>
      <c r="D241" s="73"/>
    </row>
    <row r="242" spans="1:4">
      <c r="A242" s="94">
        <v>5101990002</v>
      </c>
      <c r="B242" s="15" t="s">
        <v>221</v>
      </c>
      <c r="C242" s="95">
        <v>12670453.460000001</v>
      </c>
      <c r="D242" s="73"/>
    </row>
    <row r="243" spans="1:4" ht="16.5" thickBot="1">
      <c r="A243" s="78"/>
      <c r="B243" s="39" t="s">
        <v>222</v>
      </c>
      <c r="C243" s="71">
        <f>+C241+C242</f>
        <v>19296134.220000003</v>
      </c>
      <c r="D243" s="40"/>
    </row>
    <row r="244" spans="1:4" ht="16.5" thickTop="1" thickBot="1">
      <c r="A244" s="78"/>
      <c r="B244" s="25"/>
      <c r="C244" s="26"/>
      <c r="D244" s="41"/>
    </row>
    <row r="245" spans="1:4">
      <c r="A245" s="78"/>
      <c r="B245" s="2"/>
      <c r="C245" s="51"/>
      <c r="D245" s="51"/>
    </row>
    <row r="246" spans="1:4" ht="21" thickBot="1">
      <c r="A246" s="78"/>
      <c r="B246" s="5" t="s">
        <v>223</v>
      </c>
      <c r="D246" s="2"/>
    </row>
    <row r="247" spans="1:4" ht="17.25" thickBot="1">
      <c r="A247" s="78"/>
      <c r="B247" s="6" t="s">
        <v>224</v>
      </c>
      <c r="C247" s="10">
        <v>2025</v>
      </c>
      <c r="D247" s="31"/>
    </row>
    <row r="248" spans="1:4" ht="30">
      <c r="A248" s="12" t="s">
        <v>9</v>
      </c>
      <c r="B248" s="64" t="s">
        <v>225</v>
      </c>
      <c r="D248" s="33"/>
    </row>
    <row r="249" spans="1:4">
      <c r="A249" t="s">
        <v>226</v>
      </c>
      <c r="B249" s="15" t="s">
        <v>227</v>
      </c>
      <c r="C249" s="23">
        <v>66500</v>
      </c>
      <c r="D249" s="33"/>
    </row>
    <row r="250" spans="1:4">
      <c r="A250" t="s">
        <v>228</v>
      </c>
      <c r="B250" s="15" t="s">
        <v>229</v>
      </c>
      <c r="C250" s="23">
        <v>300000</v>
      </c>
      <c r="D250" s="33"/>
    </row>
    <row r="251" spans="1:4">
      <c r="A251" t="s">
        <v>230</v>
      </c>
      <c r="B251" s="15" t="s">
        <v>231</v>
      </c>
      <c r="C251" s="23">
        <v>17500</v>
      </c>
      <c r="D251" s="33"/>
    </row>
    <row r="252" spans="1:4">
      <c r="A252" t="s">
        <v>232</v>
      </c>
      <c r="B252" s="15" t="s">
        <v>233</v>
      </c>
      <c r="C252" s="23">
        <v>128000</v>
      </c>
      <c r="D252" s="33"/>
    </row>
    <row r="253" spans="1:4">
      <c r="A253" t="s">
        <v>234</v>
      </c>
      <c r="B253" s="15" t="s">
        <v>235</v>
      </c>
      <c r="C253" s="23">
        <v>200000</v>
      </c>
      <c r="D253" s="33"/>
    </row>
    <row r="254" spans="1:4" ht="16.5" thickBot="1">
      <c r="A254" s="83"/>
      <c r="B254" s="39" t="s">
        <v>236</v>
      </c>
      <c r="C254" s="71">
        <f>SUM(C249:C253)</f>
        <v>712000</v>
      </c>
      <c r="D254" s="40"/>
    </row>
    <row r="255" spans="1:4" ht="16.5" thickTop="1" thickBot="1">
      <c r="A255" s="83"/>
      <c r="B255" s="25"/>
      <c r="C255" s="26"/>
      <c r="D255" s="41"/>
    </row>
    <row r="256" spans="1:4">
      <c r="A256" s="78"/>
      <c r="B256" s="2"/>
      <c r="C256" s="51"/>
      <c r="D256" s="51"/>
    </row>
    <row r="258" spans="1:4">
      <c r="C258" s="96"/>
    </row>
    <row r="259" spans="1:4">
      <c r="C259" s="96"/>
    </row>
    <row r="260" spans="1:4">
      <c r="C260" s="96">
        <f>+C259-C258</f>
        <v>0</v>
      </c>
    </row>
    <row r="262" spans="1:4">
      <c r="A262" s="2"/>
      <c r="B262" s="2"/>
      <c r="D262" s="2"/>
    </row>
    <row r="263" spans="1:4">
      <c r="A263" s="2"/>
      <c r="B263" s="2"/>
      <c r="D263" s="2"/>
    </row>
    <row r="264" spans="1:4">
      <c r="A264" s="2"/>
      <c r="B264" s="2"/>
      <c r="D264" s="2"/>
    </row>
    <row r="265" spans="1:4">
      <c r="A265" s="2"/>
      <c r="B265" s="2"/>
      <c r="D265" s="2"/>
    </row>
  </sheetData>
  <mergeCells count="11">
    <mergeCell ref="B15:D15"/>
    <mergeCell ref="B104:D104"/>
    <mergeCell ref="B142:D142"/>
    <mergeCell ref="B152:D152"/>
    <mergeCell ref="B172:D172"/>
    <mergeCell ref="B12:D12"/>
    <mergeCell ref="B6:D6"/>
    <mergeCell ref="B7:D7"/>
    <mergeCell ref="B9:D9"/>
    <mergeCell ref="B10:D10"/>
    <mergeCell ref="B11:D1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cp:lastPrinted>2025-05-12T13:49:42Z</cp:lastPrinted>
  <dcterms:created xsi:type="dcterms:W3CDTF">2025-05-09T18:18:30Z</dcterms:created>
  <dcterms:modified xsi:type="dcterms:W3CDTF">2025-05-12T13:50:38Z</dcterms:modified>
</cp:coreProperties>
</file>