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laro\Desktop\"/>
    </mc:Choice>
  </mc:AlternateContent>
  <bookViews>
    <workbookView xWindow="0" yWindow="0" windowWidth="28800" windowHeight="12330"/>
  </bookViews>
  <sheets>
    <sheet name="Notas a los Estados" sheetId="1" r:id="rId1"/>
  </sheets>
  <externalReferences>
    <externalReference r:id="rId2"/>
  </externalReferences>
  <definedNames>
    <definedName name="_Toc260211680" localSheetId="0">'Notas a los Estados'!#REF!</definedName>
    <definedName name="OLE_LINK2" localSheetId="0">'Notas a los Estados'!$B$25</definedName>
    <definedName name="OLE_LINK25" localSheetId="0">'Notas a los Estados'!$B$210</definedName>
    <definedName name="OLE_LINK31" localSheetId="0">'Notas a los Estados'!$B$233</definedName>
    <definedName name="OLE_LINK37" localSheetId="0">'Notas a los Estados'!$B$234</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2" i="1" l="1"/>
  <c r="C296" i="1"/>
  <c r="C287" i="1"/>
  <c r="C279" i="1"/>
  <c r="C243" i="1"/>
  <c r="C248" i="1" s="1"/>
  <c r="C229" i="1"/>
  <c r="C225" i="1"/>
  <c r="C205" i="1"/>
  <c r="C206" i="1" s="1"/>
  <c r="C178" i="1"/>
  <c r="C179" i="1" s="1"/>
  <c r="C176" i="1"/>
  <c r="C167" i="1"/>
  <c r="C151" i="1"/>
  <c r="C132" i="1"/>
  <c r="C101" i="1"/>
  <c r="C94" i="1"/>
  <c r="C89" i="1"/>
  <c r="C85" i="1"/>
  <c r="C81" i="1"/>
  <c r="C69" i="1"/>
  <c r="C71" i="1" s="1"/>
  <c r="C53" i="1"/>
  <c r="C42" i="1"/>
  <c r="C30" i="1"/>
  <c r="C22" i="1"/>
  <c r="C32" i="1" s="1"/>
  <c r="C153" i="1" l="1"/>
  <c r="C231" i="1"/>
  <c r="C97" i="1"/>
  <c r="C103" i="1" s="1"/>
</calcChain>
</file>

<file path=xl/sharedStrings.xml><?xml version="1.0" encoding="utf-8"?>
<sst xmlns="http://schemas.openxmlformats.org/spreadsheetml/2006/main" count="251" uniqueCount="237">
  <si>
    <t>REPÚBLICA DOMINICANA</t>
  </si>
  <si>
    <t>DIRECCIÓN NACIONAL DE CONTROL DE DROGAS</t>
  </si>
  <si>
    <t>NOTAS A LOS ESTADOS FINANCIEROS</t>
  </si>
  <si>
    <t xml:space="preserve">  AL 30 de JUNIO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</si>
  <si>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</si>
  <si>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</si>
  <si>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</si>
  <si>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</si>
  <si>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30 de junio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</si>
  <si>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</si>
  <si>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</si>
  <si>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</si>
  <si>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</si>
  <si>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</si>
  <si>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</si>
  <si>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</si>
  <si>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</si>
  <si>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</si>
  <si>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</si>
  <si>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</si>
  <si>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</si>
  <si>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</si>
  <si>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</si>
  <si>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</si>
  <si>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</si>
  <si>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</si>
  <si>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</si>
  <si>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</si>
  <si>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</si>
  <si>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</si>
  <si>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</si>
  <si>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</si>
  <si>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</si>
  <si>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</si>
  <si>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</si>
  <si>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</si>
  <si>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</si>
  <si>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</si>
  <si>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</si>
  <si>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</si>
  <si>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</si>
  <si>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</si>
  <si>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</si>
  <si>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</si>
  <si>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</si>
  <si>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</si>
  <si>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</si>
  <si>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</si>
  <si>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</si>
  <si>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</si>
  <si>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</si>
  <si>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</si>
  <si>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</si>
  <si>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</si>
  <si>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</si>
  <si>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</si>
  <si>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</si>
  <si>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</si>
  <si>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</si>
  <si>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Otros Activos por Clasificar</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</si>
  <si>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</si>
  <si>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</si>
  <si>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</si>
  <si>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</si>
  <si>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</si>
  <si>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</si>
  <si>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</si>
  <si>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</si>
  <si>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</si>
  <si>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</si>
  <si>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</si>
  <si>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</si>
  <si>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</si>
  <si>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</si>
  <si>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</si>
  <si>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</si>
  <si>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</si>
  <si>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t>
  </si>
  <si>
    <t>Retenciones 10% Honorario</t>
  </si>
  <si>
    <t>Retenciones del 18% ITBIS</t>
  </si>
  <si>
    <t>Retenciones del 1x1000 CODIA</t>
  </si>
  <si>
    <t>Retenciones del 1% Ley 6-86</t>
  </si>
  <si>
    <t>Retenciones 1x1000 CODIA</t>
  </si>
  <si>
    <t>Retenciones 1% Ley 6-86</t>
  </si>
  <si>
    <t>Retenciones del 5% Ley 182-09</t>
  </si>
  <si>
    <t>Retenciòn Costo de Supervisiòn</t>
  </si>
  <si>
    <t>Retenciones 1X1000 CODIA</t>
  </si>
  <si>
    <t>Retenciones (Ley 6-86 FOPETCONS)</t>
  </si>
  <si>
    <t>Otras deducciones y retenciones</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</si>
  <si>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</si>
  <si>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</si>
  <si>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</si>
  <si>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</si>
  <si>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</si>
  <si>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</si>
  <si>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</si>
  <si>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</si>
  <si>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</si>
  <si>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</si>
  <si>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</si>
  <si>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</si>
  <si>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</si>
  <si>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</si>
  <si>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</si>
  <si>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</si>
  <si>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</si>
  <si>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</si>
  <si>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</si>
  <si>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</si>
  <si>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Donaciones corrientes de organismos internacionales</t>
  </si>
  <si>
    <t>Donaciones corrientes del sector  privado externo</t>
  </si>
  <si>
    <t>Ingresos por contribuciones</t>
  </si>
  <si>
    <t>Otras donaciones corrientes</t>
  </si>
  <si>
    <t>4102980203</t>
  </si>
  <si>
    <t>Transferencia de la Administración Central</t>
  </si>
  <si>
    <t>Otras transferencias corrientes</t>
  </si>
  <si>
    <t>4102980303</t>
  </si>
  <si>
    <t>Ingresos por venta de formularios 2064 y 2065</t>
  </si>
  <si>
    <t>4102980403</t>
  </si>
  <si>
    <t>Ingresos por multa</t>
  </si>
  <si>
    <t>4102980405</t>
  </si>
  <si>
    <t>Ingresos por perdida de propiedad</t>
  </si>
  <si>
    <t>4102980503</t>
  </si>
  <si>
    <t>Reintegros de cheques</t>
  </si>
  <si>
    <t>4102980803</t>
  </si>
  <si>
    <t>Otros ingresos</t>
  </si>
  <si>
    <t>Total ingresoss</t>
  </si>
  <si>
    <t>GASTOS</t>
  </si>
  <si>
    <t>Nota 16</t>
  </si>
  <si>
    <t>SUELDOS, SALARIOS Y BENEFICIOS A EMPLEADOS</t>
  </si>
  <si>
    <t>Registro de los gastos en que incurre la institución por concepto de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</si>
  <si>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</si>
  <si>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</si>
  <si>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</si>
  <si>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</si>
  <si>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</si>
  <si>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</si>
  <si>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</si>
  <si>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</si>
  <si>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510101000300020005</t>
  </si>
  <si>
    <t>Compensación servicios de seguridad</t>
  </si>
  <si>
    <t>510101000300020006</t>
  </si>
  <si>
    <t>Compensación por resultados</t>
  </si>
  <si>
    <t>510101000300020013</t>
  </si>
  <si>
    <t>Incentivo por riesgo laboral policial</t>
  </si>
  <si>
    <t>510101000300020014</t>
  </si>
  <si>
    <t>Compensación especial al personal militar</t>
  </si>
  <si>
    <t>510101000600010001</t>
  </si>
  <si>
    <t>Dietas en el país</t>
  </si>
  <si>
    <t>510101000600020001</t>
  </si>
  <si>
    <t>Gastos de representación en el país</t>
  </si>
  <si>
    <t>510101000600020002</t>
  </si>
  <si>
    <t>Gastos de representación en el exterior</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</si>
  <si>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</si>
  <si>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</si>
  <si>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</si>
  <si>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</si>
  <si>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</si>
  <si>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</si>
  <si>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</si>
  <si>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</si>
  <si>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</si>
  <si>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</si>
  <si>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</si>
  <si>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</si>
  <si>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</si>
  <si>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</si>
  <si>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510102000100020002</t>
  </si>
  <si>
    <t>Agua</t>
  </si>
  <si>
    <t>510102000100020003</t>
  </si>
  <si>
    <t>Viáticos dentro del país</t>
  </si>
  <si>
    <t>510102000100020006</t>
  </si>
  <si>
    <t>Pasajes</t>
  </si>
  <si>
    <t>510102000100030001</t>
  </si>
  <si>
    <t>Alquileres y rentas de edificios y locales</t>
  </si>
  <si>
    <t>510102000100040001</t>
  </si>
  <si>
    <t>Seguro de bienes muebles</t>
  </si>
  <si>
    <t>510102000100050001</t>
  </si>
  <si>
    <t>Obras menores en edificaciones</t>
  </si>
  <si>
    <t>510102000100050004</t>
  </si>
  <si>
    <t>Comisiones y gastos bancarios</t>
  </si>
  <si>
    <t>510102000100060001</t>
  </si>
  <si>
    <t>Servicios técnicos profesionales</t>
  </si>
  <si>
    <t>510102000100060008</t>
  </si>
  <si>
    <t>Eventos generales</t>
  </si>
  <si>
    <t>Total Contratación de Servicios</t>
  </si>
  <si>
    <t>Nota 18</t>
  </si>
  <si>
    <t>SUMINISTROS Y MATERIAL PARA CONSUMO</t>
  </si>
  <si>
    <t>Registro de los gastos para las labores y mantenimiento.
Estos están Conformados de la manera  siguiente:</t>
  </si>
  <si>
    <t>Alimentos y bebidas para personas</t>
  </si>
  <si>
    <t>Madera, corcho y sus manufacturas</t>
  </si>
  <si>
    <t>510102000200030003</t>
  </si>
  <si>
    <t>Acabados textiles</t>
  </si>
  <si>
    <t>510102000200040003</t>
  </si>
  <si>
    <t>Productos de artes gráficas</t>
  </si>
  <si>
    <t>510102000200040004</t>
  </si>
  <si>
    <t>Productos medicinales</t>
  </si>
  <si>
    <t>Gasolina</t>
  </si>
  <si>
    <t>Gasoil</t>
  </si>
  <si>
    <t>Gas GLP</t>
  </si>
  <si>
    <t>Insecticidas, fumigantes y otros</t>
  </si>
  <si>
    <t>510102000200040006</t>
  </si>
  <si>
    <t>Pinturas, lacas, barnices, diluyentes y absorbentes para pinturas</t>
  </si>
  <si>
    <t>510102000200040099</t>
  </si>
  <si>
    <t>Otros combustibles</t>
  </si>
  <si>
    <t>510102000200043</t>
  </si>
  <si>
    <t>Productos químicos y conexos</t>
  </si>
  <si>
    <t>510102000200050001</t>
  </si>
  <si>
    <t>Productos de plástico</t>
  </si>
  <si>
    <t>510102000200050004</t>
  </si>
  <si>
    <t>Productos de cemento</t>
  </si>
  <si>
    <t>510102000200051</t>
  </si>
  <si>
    <t>Productos de vidrio</t>
  </si>
  <si>
    <t>510102000200060007</t>
  </si>
  <si>
    <t>Accesorios de metal</t>
  </si>
  <si>
    <t>510102000200060014</t>
  </si>
  <si>
    <t>Material para limpieza</t>
  </si>
  <si>
    <t>510102000200061</t>
  </si>
  <si>
    <t>Útiles de escritorio, oficina informática y de enseñanza</t>
  </si>
  <si>
    <t>510102000200070002</t>
  </si>
  <si>
    <t xml:space="preserve"> Productos eléctricos y afines</t>
  </si>
  <si>
    <t>Total Suminsitro y Materiales para Consumo</t>
  </si>
  <si>
    <t>Nota 19</t>
  </si>
  <si>
    <t>GASTOS DE DEPRECIACIÓN Y AMORTIZACIÓN</t>
  </si>
  <si>
    <t>Depreciaciones</t>
  </si>
  <si>
    <t>Amortizaciones de licencias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</si>
  <si>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</si>
  <si>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</si>
  <si>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</si>
  <si>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</si>
  <si>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</si>
  <si>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</si>
  <si>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51040100020002</t>
  </si>
  <si>
    <t>Becas nacionales</t>
  </si>
  <si>
    <t>51040100020007</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</si>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</sst>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font>
      <sz val="10"/>
      <name val="Arial"/>
      <family val="2"/>
    </font>
    <font>
      <sz val="11"/>
      <color theme="1"/>
      <name val="Aptos Narrow"/>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12">
    <xf numFmtId="0" fontId="0" fillId="0" borderId="0" xfId="0"/>
    <xf numFmtId="0" fontId="3" fillId="0" borderId="0" xfId="0" applyFont="1"/>
    <xf numFmtId="0" fontId="3" fillId="2" borderId="0" xfId="0" applyFont="1" applyFill="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1" fontId="11" fillId="2" borderId="0" xfId="0" applyNumberFormat="1" applyFont="1" applyFill="1" applyAlignment="1">
      <alignment horizontal="left"/>
    </xf>
    <xf numFmtId="0" fontId="11" fillId="2" borderId="8" xfId="0" applyFont="1" applyFill="1" applyBorder="1"/>
    <xf numFmtId="0" fontId="12" fillId="2" borderId="9" xfId="0" applyFont="1" applyFill="1" applyBorder="1" applyAlignment="1">
      <alignment horizontal="center"/>
    </xf>
    <xf numFmtId="0" fontId="3" fillId="2" borderId="8"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9" xfId="0" applyFont="1" applyFill="1" applyBorder="1"/>
    <xf numFmtId="4" fontId="13" fillId="2" borderId="9" xfId="0" applyNumberFormat="1" applyFont="1" applyFill="1" applyBorder="1" applyAlignment="1">
      <alignment horizontal="right"/>
    </xf>
    <xf numFmtId="4" fontId="12" fillId="2" borderId="9" xfId="0" applyNumberFormat="1" applyFont="1" applyFill="1" applyBorder="1"/>
    <xf numFmtId="43" fontId="3" fillId="2" borderId="0" xfId="1" applyFont="1" applyFill="1" applyBorder="1"/>
    <xf numFmtId="4" fontId="13" fillId="2" borderId="9"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xf numFmtId="4" fontId="3" fillId="2" borderId="0" xfId="0" applyNumberFormat="1" applyFont="1" applyFill="1" applyAlignment="1">
      <alignment horizontal="right"/>
    </xf>
    <xf numFmtId="4" fontId="3" fillId="2" borderId="9"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4" fontId="3" fillId="2" borderId="10" xfId="0" applyNumberFormat="1" applyFont="1" applyFill="1" applyBorder="1" applyAlignment="1">
      <alignment horizontal="right"/>
    </xf>
    <xf numFmtId="0" fontId="11" fillId="2" borderId="8" xfId="0" applyFont="1" applyFill="1" applyBorder="1" applyAlignment="1">
      <alignment horizontal="left"/>
    </xf>
    <xf numFmtId="4" fontId="11" fillId="2" borderId="9" xfId="0" applyNumberFormat="1" applyFont="1" applyFill="1" applyBorder="1"/>
    <xf numFmtId="0" fontId="3" fillId="2" borderId="6" xfId="0" applyFont="1" applyFill="1" applyBorder="1"/>
    <xf numFmtId="43" fontId="3" fillId="2" borderId="0" xfId="2" applyFont="1" applyFill="1" applyBorder="1"/>
    <xf numFmtId="43" fontId="3" fillId="2" borderId="9" xfId="2" applyFont="1" applyFill="1" applyBorder="1"/>
    <xf numFmtId="0" fontId="11" fillId="2" borderId="9" xfId="0" applyFont="1" applyFill="1" applyBorder="1" applyAlignment="1">
      <alignment horizontal="center"/>
    </xf>
    <xf numFmtId="43" fontId="11" fillId="2" borderId="12" xfId="1" applyFont="1" applyFill="1" applyBorder="1"/>
    <xf numFmtId="4" fontId="11" fillId="2" borderId="12"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xf numFmtId="0" fontId="11" fillId="2" borderId="5" xfId="0" applyFont="1" applyFill="1" applyBorder="1" applyAlignment="1">
      <alignment horizontal="center"/>
    </xf>
    <xf numFmtId="4" fontId="3" fillId="2" borderId="0" xfId="0" applyNumberFormat="1" applyFont="1" applyFill="1"/>
    <xf numFmtId="4" fontId="3" fillId="2" borderId="9" xfId="0" applyNumberFormat="1" applyFont="1" applyFill="1" applyBorder="1"/>
    <xf numFmtId="43" fontId="3" fillId="2" borderId="0" xfId="1" applyFont="1" applyFill="1" applyBorder="1" applyAlignment="1">
      <alignment horizontal="center"/>
    </xf>
    <xf numFmtId="4" fontId="11" fillId="2" borderId="13" xfId="0" applyNumberFormat="1" applyFont="1" applyFill="1" applyBorder="1"/>
    <xf numFmtId="43" fontId="16" fillId="2" borderId="0" xfId="1" applyFont="1" applyFill="1" applyBorder="1" applyAlignment="1">
      <alignment horizontal="center"/>
    </xf>
    <xf numFmtId="40" fontId="3" fillId="2" borderId="9" xfId="0" applyNumberFormat="1" applyFont="1" applyFill="1" applyBorder="1"/>
    <xf numFmtId="39" fontId="15" fillId="2" borderId="0" xfId="1" applyNumberFormat="1" applyFont="1" applyFill="1" applyBorder="1"/>
    <xf numFmtId="39" fontId="11" fillId="2" borderId="0" xfId="1" applyNumberFormat="1" applyFont="1" applyFill="1" applyBorder="1"/>
    <xf numFmtId="43" fontId="11" fillId="2" borderId="13" xfId="1" applyFont="1" applyFill="1" applyBorder="1"/>
    <xf numFmtId="0" fontId="11" fillId="2" borderId="4" xfId="0" applyFont="1" applyFill="1" applyBorder="1"/>
    <xf numFmtId="0" fontId="14" fillId="2" borderId="8" xfId="0" applyFont="1" applyFill="1" applyBorder="1"/>
    <xf numFmtId="4" fontId="11" fillId="2" borderId="10" xfId="0" applyNumberFormat="1" applyFont="1" applyFill="1" applyBorder="1"/>
    <xf numFmtId="4" fontId="17" fillId="2" borderId="0" xfId="0" applyNumberFormat="1" applyFont="1" applyFill="1" applyAlignment="1">
      <alignment horizontal="right"/>
    </xf>
    <xf numFmtId="0" fontId="3" fillId="2" borderId="8" xfId="0" applyFont="1" applyFill="1" applyBorder="1" applyAlignment="1">
      <alignment horizontal="left" vertical="center" wrapText="1"/>
    </xf>
    <xf numFmtId="0" fontId="3" fillId="2" borderId="8" xfId="3" applyFont="1" applyFill="1" applyBorder="1" applyAlignment="1">
      <alignment horizontal="left" vertical="top" wrapText="1"/>
    </xf>
    <xf numFmtId="0" fontId="3" fillId="2" borderId="8" xfId="3" applyFont="1" applyFill="1" applyBorder="1" applyAlignment="1">
      <alignment horizontal="left" vertical="center" wrapText="1"/>
    </xf>
    <xf numFmtId="0" fontId="11" fillId="2" borderId="8" xfId="0" applyFont="1" applyFill="1" applyBorder="1" applyAlignment="1">
      <alignment horizontal="left" vertical="top"/>
    </xf>
    <xf numFmtId="40" fontId="11" fillId="2" borderId="9" xfId="0" applyNumberFormat="1" applyFont="1" applyFill="1" applyBorder="1"/>
    <xf numFmtId="40" fontId="11" fillId="2" borderId="0" xfId="0" applyNumberFormat="1" applyFont="1" applyFill="1"/>
    <xf numFmtId="4" fontId="3" fillId="0" borderId="0" xfId="0" applyNumberFormat="1" applyFont="1"/>
    <xf numFmtId="43" fontId="11" fillId="2" borderId="11" xfId="1" applyFont="1" applyFill="1" applyBorder="1"/>
    <xf numFmtId="43" fontId="3" fillId="2" borderId="0" xfId="1" applyFont="1" applyFill="1" applyBorder="1" applyAlignment="1">
      <alignment horizontal="right"/>
    </xf>
    <xf numFmtId="43" fontId="3" fillId="2" borderId="9" xfId="2" applyFont="1" applyFill="1" applyBorder="1" applyAlignment="1">
      <alignment horizontal="right"/>
    </xf>
    <xf numFmtId="43" fontId="11" fillId="2" borderId="9" xfId="2" applyFont="1" applyFill="1" applyBorder="1"/>
    <xf numFmtId="39" fontId="3"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1" fontId="3" fillId="2" borderId="0" xfId="0" applyNumberFormat="1" applyFont="1" applyFill="1" applyAlignment="1">
      <alignment horizontal="left"/>
    </xf>
    <xf numFmtId="43" fontId="3" fillId="0" borderId="0" xfId="0" applyNumberFormat="1" applyFont="1"/>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1" fontId="3" fillId="2" borderId="0" xfId="0" applyNumberFormat="1" applyFont="1" applyFill="1"/>
    <xf numFmtId="0" fontId="14" fillId="2" borderId="1" xfId="0" applyFont="1" applyFill="1" applyBorder="1" applyAlignment="1">
      <alignment horizontal="left" vertical="center" wrapText="1"/>
    </xf>
    <xf numFmtId="0" fontId="3" fillId="2" borderId="8"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43" fontId="11" fillId="2" borderId="5" xfId="1" applyFont="1" applyFill="1" applyBorder="1"/>
    <xf numFmtId="0" fontId="14" fillId="2" borderId="1" xfId="0" applyFont="1" applyFill="1" applyBorder="1" applyAlignment="1">
      <alignment vertical="center"/>
    </xf>
    <xf numFmtId="43" fontId="11"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3" fillId="2" borderId="5" xfId="0" applyNumberFormat="1" applyFont="1" applyFill="1" applyBorder="1"/>
    <xf numFmtId="4" fontId="3" fillId="2" borderId="6" xfId="0" applyNumberFormat="1" applyFont="1" applyFill="1" applyBorder="1"/>
    <xf numFmtId="0" fontId="3" fillId="0" borderId="0" xfId="0" applyFont="1" applyAlignment="1">
      <alignment horizontal="left"/>
    </xf>
    <xf numFmtId="43" fontId="3" fillId="2" borderId="0" xfId="0" applyNumberFormat="1" applyFont="1" applyFill="1"/>
    <xf numFmtId="1" fontId="3" fillId="2" borderId="1" xfId="0" applyNumberFormat="1" applyFont="1" applyFill="1" applyBorder="1" applyAlignment="1">
      <alignment horizontal="left"/>
    </xf>
    <xf numFmtId="1" fontId="11" fillId="2" borderId="8" xfId="0" applyNumberFormat="1" applyFont="1" applyFill="1" applyBorder="1" applyAlignment="1">
      <alignment horizontal="left"/>
    </xf>
    <xf numFmtId="0" fontId="0" fillId="0" borderId="8" xfId="0" applyBorder="1"/>
    <xf numFmtId="1" fontId="3" fillId="2" borderId="8" xfId="0" applyNumberFormat="1" applyFont="1" applyFill="1" applyBorder="1"/>
    <xf numFmtId="1" fontId="3" fillId="2" borderId="4" xfId="0" applyNumberFormat="1" applyFont="1" applyFill="1" applyBorder="1"/>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xf numFmtId="0" fontId="18" fillId="2" borderId="0" xfId="0" applyFont="1" applyFill="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3360420</xdr:colOff>
      <xdr:row>0</xdr:row>
      <xdr:rowOff>137160</xdr:rowOff>
    </xdr:from>
    <xdr:to>
      <xdr:col>1</xdr:col>
      <xdr:colOff>4114800</xdr:colOff>
      <xdr:row>4</xdr:row>
      <xdr:rowOff>182880</xdr:rowOff>
    </xdr:to>
    <xdr:pic>
      <xdr:nvPicPr>
        <xdr:cNvPr id="2" name="Picture 3">
          <a:extLst>
            <a:ext uri="{FF2B5EF4-FFF2-40B4-BE49-F238E27FC236}">
              <a16:creationId xmlns:a16="http://schemas.microsoft.com/office/drawing/2014/main" id="{28766846-66FF-40CE-B70E-194B5058EE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0420" y="121920"/>
          <a:ext cx="75438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1874519</xdr:colOff>
      <xdr:row>302</xdr:row>
      <xdr:rowOff>57150</xdr:rowOff>
    </xdr:from>
    <xdr:ext cx="3434940" cy="298800"/>
    <xdr:sp macro="" textlink="">
      <xdr:nvSpPr>
        <xdr:cNvPr id="3" name="3 CuadroTexto">
          <a:extLst>
            <a:ext uri="{FF2B5EF4-FFF2-40B4-BE49-F238E27FC236}">
              <a16:creationId xmlns:a16="http://schemas.microsoft.com/office/drawing/2014/main" id="{5DFEC788-9831-479E-8E2B-B839130C83C1}"/>
            </a:ext>
          </a:extLst>
        </xdr:cNvPr>
        <xdr:cNvSpPr txBox="1"/>
      </xdr:nvSpPr>
      <xdr:spPr>
        <a:xfrm>
          <a:off x="1874519" y="59302650"/>
          <a:ext cx="3434940"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TECH/Desktop/CONTABILIDAD%20ROSY/Para%20el%20portal/CIERRE%20AL%2031-5-2025%20Contad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F - Situación Financiera"/>
      <sheetName val=" ERF-Rendimiento Financiero"/>
      <sheetName val="Notas a los Estados"/>
    </sheetNames>
    <sheetDataSet>
      <sheetData sheetId="0"/>
      <sheetData sheetId="1">
        <row r="26">
          <cell r="D26">
            <v>-297932458.64000005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tabSelected="1" topLeftCell="B294" zoomScaleNormal="100" workbookViewId="0">
      <selection activeCell="B306" sqref="B306"/>
    </sheetView>
  </sheetViews>
  <sheetFormatPr baseColWidth="10" defaultColWidth="11.42578125" defaultRowHeight="15"/>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row r="6" spans="1:4" ht="18">
      <c r="B6" s="103" t="s">
        <v>0</v>
      </c>
      <c r="C6" s="103"/>
      <c r="D6" s="103"/>
    </row>
    <row r="7" spans="1:4" ht="18">
      <c r="B7" s="103" t="s">
        <v>1</v>
      </c>
      <c r="C7" s="103"/>
      <c r="D7" s="103"/>
    </row>
    <row r="8" spans="1:4" ht="8.25" customHeight="1">
      <c r="B8" s="3"/>
      <c r="C8" s="4"/>
      <c r="D8" s="3"/>
    </row>
    <row r="9" spans="1:4" ht="20.25">
      <c r="B9" s="104" t="s">
        <v>2</v>
      </c>
      <c r="C9" s="104"/>
      <c r="D9" s="104"/>
    </row>
    <row r="10" spans="1:4" ht="18">
      <c r="B10" s="105" t="s">
        <v>3</v>
      </c>
      <c r="C10" s="105"/>
      <c r="D10" s="105"/>
    </row>
    <row r="11" spans="1:4" ht="15.75">
      <c r="B11" s="106" t="s">
        <v>4</v>
      </c>
      <c r="C11" s="106"/>
      <c r="D11" s="106"/>
    </row>
    <row r="12" spans="1:4" ht="18.75" customHeight="1">
      <c r="B12" s="102" t="s">
        <v>5</v>
      </c>
      <c r="C12" s="102"/>
      <c r="D12" s="102"/>
    </row>
    <row r="13" spans="1:4" ht="18.75" customHeight="1" thickBot="1">
      <c r="B13" s="5" t="s">
        <v>6</v>
      </c>
      <c r="D13" s="2"/>
    </row>
    <row r="14" spans="1:4" ht="16.5">
      <c r="A14" s="2"/>
      <c r="B14" s="6" t="s">
        <v>7</v>
      </c>
      <c r="C14" s="7"/>
      <c r="D14" s="8"/>
    </row>
    <row r="15" spans="1:4" ht="48.75" customHeight="1" thickBot="1">
      <c r="A15" s="2"/>
      <c r="B15" s="107" t="s">
        <v>8</v>
      </c>
      <c r="C15" s="108"/>
      <c r="D15" s="109"/>
    </row>
    <row r="16" spans="1:4" ht="16.5" thickBot="1">
      <c r="A16" s="2"/>
      <c r="B16" s="9"/>
      <c r="C16" s="10">
        <v>2025</v>
      </c>
      <c r="D16" s="11"/>
    </row>
    <row r="17" spans="1:4" ht="15.75">
      <c r="A17" s="12" t="s">
        <v>9</v>
      </c>
      <c r="B17" s="13" t="s">
        <v>10</v>
      </c>
      <c r="D17" s="14"/>
    </row>
    <row r="18" spans="1:4" ht="15.75">
      <c r="A18" s="2"/>
      <c r="B18" s="15" t="s">
        <v>11</v>
      </c>
      <c r="C18" s="16">
        <v>200000</v>
      </c>
      <c r="D18" s="14"/>
    </row>
    <row r="19" spans="1:4" ht="15.75">
      <c r="A19" s="2"/>
      <c r="B19" s="15" t="s">
        <v>12</v>
      </c>
      <c r="C19" s="16">
        <v>15000</v>
      </c>
      <c r="D19" s="14"/>
    </row>
    <row r="20" spans="1:4" ht="15.75">
      <c r="A20" s="2"/>
      <c r="B20" s="15" t="s">
        <v>13</v>
      </c>
      <c r="C20" s="17">
        <v>30000</v>
      </c>
      <c r="D20" s="14"/>
    </row>
    <row r="21" spans="1:4" ht="15.75">
      <c r="A21" s="2"/>
      <c r="B21" s="15" t="s">
        <v>14</v>
      </c>
      <c r="C21" s="17">
        <v>10000</v>
      </c>
      <c r="D21" s="14"/>
    </row>
    <row r="22" spans="1:4" ht="16.5" thickBot="1">
      <c r="A22" s="2"/>
      <c r="B22" s="13" t="s">
        <v>15</v>
      </c>
      <c r="C22" s="18">
        <f>SUM(C18:C21)</f>
        <v>255000</v>
      </c>
      <c r="D22" s="14"/>
    </row>
    <row r="23" spans="1:4" ht="10.5" customHeight="1" thickTop="1">
      <c r="A23" s="2"/>
      <c r="B23" s="13"/>
      <c r="C23" s="19"/>
      <c r="D23" s="14"/>
    </row>
    <row r="24" spans="1:4" ht="15.75">
      <c r="A24" s="2"/>
      <c r="B24" s="13" t="s">
        <v>16</v>
      </c>
      <c r="D24" s="20"/>
    </row>
    <row r="25" spans="1:4">
      <c r="A25" s="2"/>
      <c r="B25" s="15" t="s">
        <v>17</v>
      </c>
      <c r="C25" s="16">
        <v>76920172.439999998</v>
      </c>
      <c r="D25" s="21"/>
    </row>
    <row r="26" spans="1:4">
      <c r="A26" s="2"/>
      <c r="B26" s="15" t="s">
        <v>18</v>
      </c>
      <c r="C26" s="16">
        <v>2582777.1800000002</v>
      </c>
      <c r="D26" s="21"/>
    </row>
    <row r="27" spans="1:4">
      <c r="A27" s="2"/>
      <c r="B27" s="15" t="s">
        <v>19</v>
      </c>
      <c r="C27" s="16">
        <v>68709.600000000006</v>
      </c>
      <c r="D27" s="21"/>
    </row>
    <row r="28" spans="1:4">
      <c r="A28" s="2"/>
      <c r="B28" s="15" t="s">
        <v>20</v>
      </c>
      <c r="C28" s="16">
        <v>693434.59</v>
      </c>
      <c r="D28" s="21"/>
    </row>
    <row r="29" spans="1:4">
      <c r="A29" s="2"/>
      <c r="B29" s="15" t="s">
        <v>21</v>
      </c>
      <c r="C29" s="16">
        <v>14809781.279999999</v>
      </c>
      <c r="D29" s="21"/>
    </row>
    <row r="30" spans="1:4" ht="16.5" thickBot="1">
      <c r="A30" s="2"/>
      <c r="B30" s="13" t="s">
        <v>22</v>
      </c>
      <c r="C30" s="18">
        <f>SUM(C25:C29)</f>
        <v>95074875.090000004</v>
      </c>
      <c r="D30" s="22"/>
    </row>
    <row r="31" spans="1:4" ht="10.5" customHeight="1" thickTop="1">
      <c r="A31" s="2"/>
      <c r="B31" s="15"/>
      <c r="C31" s="23"/>
      <c r="D31" s="24"/>
    </row>
    <row r="32" spans="1:4" ht="16.5" thickBot="1">
      <c r="A32" s="2"/>
      <c r="B32" s="13" t="s">
        <v>23</v>
      </c>
      <c r="C32" s="18">
        <f>+C22+C30</f>
        <v>95329875.090000004</v>
      </c>
      <c r="D32" s="22"/>
    </row>
    <row r="33" spans="1:6" ht="16.5" thickTop="1" thickBot="1">
      <c r="A33" s="2"/>
      <c r="B33" s="25"/>
      <c r="C33" s="26"/>
      <c r="D33" s="27"/>
    </row>
    <row r="34" spans="1:6">
      <c r="A34" s="2"/>
      <c r="B34" s="2"/>
      <c r="D34" s="28"/>
    </row>
    <row r="35" spans="1:6" ht="15.75">
      <c r="A35" s="2"/>
      <c r="B35" s="2"/>
      <c r="C35" s="29"/>
      <c r="D35" s="29"/>
    </row>
    <row r="36" spans="1:6" ht="21" thickBot="1">
      <c r="A36" s="2"/>
      <c r="B36" s="5" t="s">
        <v>24</v>
      </c>
      <c r="D36" s="2"/>
    </row>
    <row r="37" spans="1:6" ht="17.25" thickBot="1">
      <c r="A37" s="12" t="s">
        <v>9</v>
      </c>
      <c r="B37" s="30" t="s">
        <v>25</v>
      </c>
      <c r="C37" s="10">
        <v>2025</v>
      </c>
      <c r="D37" s="31"/>
    </row>
    <row r="38" spans="1:6" ht="60">
      <c r="A38" s="2"/>
      <c r="B38" s="32" t="s">
        <v>26</v>
      </c>
      <c r="D38" s="33"/>
    </row>
    <row r="39" spans="1:6" hidden="1">
      <c r="A39" s="2"/>
      <c r="B39" s="15" t="s">
        <v>25</v>
      </c>
      <c r="C39" s="34">
        <v>0</v>
      </c>
      <c r="D39" s="35"/>
      <c r="F39" s="36"/>
    </row>
    <row r="40" spans="1:6" hidden="1">
      <c r="A40" s="2"/>
      <c r="B40" s="15" t="s">
        <v>27</v>
      </c>
      <c r="C40" s="34">
        <v>0</v>
      </c>
      <c r="D40" s="35"/>
      <c r="F40" s="36"/>
    </row>
    <row r="41" spans="1:6">
      <c r="A41" s="37"/>
      <c r="B41" s="15" t="s">
        <v>28</v>
      </c>
      <c r="C41" s="38">
        <v>3117455</v>
      </c>
      <c r="D41" s="35"/>
    </row>
    <row r="42" spans="1:6" ht="16.5" thickBot="1">
      <c r="A42" s="2"/>
      <c r="B42" s="39" t="s">
        <v>29</v>
      </c>
      <c r="C42" s="18">
        <f>SUM(C39:C41)</f>
        <v>3117455</v>
      </c>
      <c r="D42" s="40"/>
    </row>
    <row r="43" spans="1:6" ht="16.5" thickTop="1" thickBot="1">
      <c r="A43" s="2"/>
      <c r="B43" s="25"/>
      <c r="C43" s="26"/>
      <c r="D43" s="41"/>
    </row>
    <row r="44" spans="1:6">
      <c r="A44" s="2"/>
      <c r="B44" s="2"/>
      <c r="D44" s="2"/>
    </row>
    <row r="45" spans="1:6">
      <c r="A45" s="2"/>
      <c r="B45" s="2"/>
      <c r="C45" s="1"/>
      <c r="D45" s="2"/>
    </row>
    <row r="46" spans="1:6" ht="21" thickBot="1">
      <c r="A46" s="2"/>
      <c r="B46" s="5" t="s">
        <v>30</v>
      </c>
      <c r="C46" s="26"/>
      <c r="D46" s="26"/>
    </row>
    <row r="47" spans="1:6" ht="17.25" thickBot="1">
      <c r="B47" s="30" t="s">
        <v>31</v>
      </c>
      <c r="C47" s="10">
        <v>2025</v>
      </c>
      <c r="D47" s="31"/>
    </row>
    <row r="48" spans="1:6" ht="30">
      <c r="A48" s="2"/>
      <c r="B48" s="32" t="s">
        <v>32</v>
      </c>
      <c r="C48" s="42"/>
      <c r="D48" s="43"/>
    </row>
    <row r="49" spans="1:4" ht="15.75">
      <c r="A49" s="2"/>
      <c r="B49" s="32"/>
      <c r="C49" s="19"/>
      <c r="D49" s="44"/>
    </row>
    <row r="50" spans="1:4" ht="15.75">
      <c r="A50" s="2"/>
      <c r="B50" s="15" t="s">
        <v>33</v>
      </c>
      <c r="C50" s="34">
        <v>5633727.8700000001</v>
      </c>
      <c r="D50" s="44"/>
    </row>
    <row r="51" spans="1:4" ht="15.75">
      <c r="A51" s="2"/>
      <c r="B51" s="15" t="s">
        <v>34</v>
      </c>
      <c r="C51" s="34">
        <v>411071.7</v>
      </c>
      <c r="D51" s="44"/>
    </row>
    <row r="52" spans="1:4">
      <c r="A52" s="2"/>
      <c r="B52" s="15" t="s">
        <v>35</v>
      </c>
      <c r="C52" s="34">
        <v>367749.9</v>
      </c>
      <c r="D52" s="43"/>
    </row>
    <row r="53" spans="1:4" ht="16.5" thickBot="1">
      <c r="A53" s="2"/>
      <c r="B53" s="39" t="s">
        <v>36</v>
      </c>
      <c r="C53" s="45">
        <f>+C50+C51+C52</f>
        <v>6412549.4700000007</v>
      </c>
      <c r="D53" s="40"/>
    </row>
    <row r="54" spans="1:4" ht="16.5" thickTop="1" thickBot="1">
      <c r="A54" s="2"/>
      <c r="B54" s="25"/>
      <c r="C54" s="26"/>
      <c r="D54" s="41"/>
    </row>
    <row r="55" spans="1:4">
      <c r="A55" s="2"/>
      <c r="B55" s="2"/>
      <c r="D55" s="2"/>
    </row>
    <row r="56" spans="1:4">
      <c r="A56" s="2"/>
      <c r="B56" s="2"/>
      <c r="D56" s="2"/>
    </row>
    <row r="57" spans="1:4">
      <c r="A57" s="2"/>
      <c r="B57" s="2"/>
      <c r="D57" s="2"/>
    </row>
    <row r="58" spans="1:4">
      <c r="A58" s="2"/>
      <c r="B58" s="2"/>
      <c r="D58" s="2"/>
    </row>
    <row r="59" spans="1:4">
      <c r="A59" s="2"/>
      <c r="B59" s="2"/>
      <c r="D59" s="2"/>
    </row>
    <row r="60" spans="1:4">
      <c r="A60" s="2"/>
      <c r="B60" s="2"/>
      <c r="D60" s="2"/>
    </row>
    <row r="61" spans="1:4">
      <c r="A61" s="2"/>
      <c r="B61" s="2"/>
      <c r="D61" s="2"/>
    </row>
    <row r="62" spans="1:4">
      <c r="A62" s="2"/>
      <c r="B62" s="2"/>
      <c r="D62" s="2"/>
    </row>
    <row r="63" spans="1:4" ht="21" thickBot="1">
      <c r="A63" s="2"/>
      <c r="B63" s="5" t="s">
        <v>37</v>
      </c>
      <c r="D63" s="2"/>
    </row>
    <row r="64" spans="1:4" ht="17.25" thickBot="1">
      <c r="A64" s="12" t="s">
        <v>9</v>
      </c>
      <c r="B64" s="30" t="s">
        <v>38</v>
      </c>
      <c r="C64" s="10">
        <v>2025</v>
      </c>
      <c r="D64" s="31"/>
    </row>
    <row r="65" spans="1:6" ht="45">
      <c r="A65" s="2"/>
      <c r="B65" s="32" t="s">
        <v>39</v>
      </c>
      <c r="D65" s="33"/>
    </row>
    <row r="66" spans="1:6">
      <c r="A66" s="2"/>
      <c r="B66" s="32"/>
      <c r="D66" s="33"/>
    </row>
    <row r="67" spans="1:6">
      <c r="A67" s="2"/>
      <c r="B67" s="15" t="s">
        <v>40</v>
      </c>
      <c r="C67" s="34">
        <v>113458132.22</v>
      </c>
      <c r="D67" s="35"/>
      <c r="F67" s="36"/>
    </row>
    <row r="68" spans="1:6">
      <c r="A68" s="2"/>
      <c r="B68" s="15" t="s">
        <v>41</v>
      </c>
      <c r="C68" s="34">
        <v>1044605.5599999999</v>
      </c>
      <c r="D68" s="35"/>
    </row>
    <row r="69" spans="1:6" ht="16.5" thickBot="1">
      <c r="A69" s="2"/>
      <c r="B69" s="39" t="s">
        <v>42</v>
      </c>
      <c r="C69" s="46">
        <f>SUM(C67:C68)</f>
        <v>114502737.78</v>
      </c>
      <c r="D69" s="47"/>
    </row>
    <row r="70" spans="1:6" ht="16.5" thickTop="1">
      <c r="A70" s="2"/>
      <c r="B70" s="39"/>
      <c r="C70" s="48"/>
      <c r="D70" s="47"/>
    </row>
    <row r="71" spans="1:6" ht="16.5" thickBot="1">
      <c r="A71" s="2"/>
      <c r="B71" s="39" t="s">
        <v>43</v>
      </c>
      <c r="C71" s="18">
        <f>+C69</f>
        <v>114502737.78</v>
      </c>
      <c r="D71" s="40"/>
    </row>
    <row r="72" spans="1:6" ht="16.5" thickTop="1" thickBot="1">
      <c r="A72" s="2"/>
      <c r="B72" s="25"/>
      <c r="C72" s="26"/>
      <c r="D72" s="41"/>
    </row>
    <row r="73" spans="1:6">
      <c r="A73" s="2"/>
      <c r="B73" s="2"/>
      <c r="D73" s="2"/>
    </row>
    <row r="74" spans="1:6">
      <c r="A74" s="2"/>
      <c r="B74" s="2"/>
      <c r="D74" s="2"/>
    </row>
    <row r="75" spans="1:6" ht="21" thickBot="1">
      <c r="A75" s="49" t="s">
        <v>44</v>
      </c>
      <c r="B75" s="5" t="s">
        <v>45</v>
      </c>
      <c r="C75" s="26"/>
      <c r="D75" s="26"/>
    </row>
    <row r="76" spans="1:6" ht="17.25" thickBot="1">
      <c r="A76" s="2"/>
      <c r="B76" s="30" t="s">
        <v>46</v>
      </c>
      <c r="C76" s="50">
        <v>2025</v>
      </c>
      <c r="D76" s="31"/>
    </row>
    <row r="77" spans="1:6" ht="34.5" customHeight="1">
      <c r="A77" s="2"/>
      <c r="B77" s="32" t="s">
        <v>47</v>
      </c>
      <c r="D77" s="33"/>
    </row>
    <row r="78" spans="1:6">
      <c r="A78" s="2"/>
      <c r="B78" s="15" t="s">
        <v>48</v>
      </c>
      <c r="C78" s="51">
        <v>102156800</v>
      </c>
      <c r="D78" s="52"/>
    </row>
    <row r="79" spans="1:6">
      <c r="A79" s="2"/>
      <c r="B79" s="15" t="s">
        <v>49</v>
      </c>
      <c r="C79" s="51">
        <v>126688023.06</v>
      </c>
      <c r="D79" s="52"/>
    </row>
    <row r="80" spans="1:6">
      <c r="A80" s="2"/>
      <c r="B80" s="15" t="s">
        <v>50</v>
      </c>
      <c r="C80" s="53">
        <v>-95329370.25</v>
      </c>
      <c r="D80" s="52"/>
    </row>
    <row r="81" spans="1:6" ht="15.75">
      <c r="A81" s="2"/>
      <c r="B81" s="39" t="s">
        <v>51</v>
      </c>
      <c r="C81" s="54">
        <f>SUM(C78:C80)</f>
        <v>133515452.81</v>
      </c>
      <c r="D81" s="40"/>
    </row>
    <row r="82" spans="1:6" ht="15.75">
      <c r="A82" s="2"/>
      <c r="B82" s="39"/>
      <c r="C82" s="29"/>
      <c r="D82" s="40"/>
    </row>
    <row r="83" spans="1:6">
      <c r="A83" s="2"/>
      <c r="B83" s="15" t="s">
        <v>52</v>
      </c>
      <c r="C83" s="34">
        <v>1083575752.22</v>
      </c>
      <c r="D83" s="52"/>
    </row>
    <row r="84" spans="1:6" ht="17.25">
      <c r="A84" s="2"/>
      <c r="B84" s="13" t="s">
        <v>53</v>
      </c>
      <c r="C84" s="55">
        <v>-959552085.5</v>
      </c>
      <c r="D84" s="56"/>
    </row>
    <row r="85" spans="1:6" ht="15.75">
      <c r="A85" s="2"/>
      <c r="B85" s="39" t="s">
        <v>51</v>
      </c>
      <c r="C85" s="57">
        <f>SUM(C83:C84)</f>
        <v>124023666.72000003</v>
      </c>
      <c r="D85" s="56"/>
    </row>
    <row r="86" spans="1:6" ht="15.75">
      <c r="A86" s="2"/>
      <c r="B86" s="13"/>
      <c r="C86" s="58"/>
      <c r="D86" s="56"/>
    </row>
    <row r="87" spans="1:6">
      <c r="A87" s="2"/>
      <c r="B87" s="15" t="s">
        <v>54</v>
      </c>
      <c r="C87" s="34">
        <v>314106384.68000001</v>
      </c>
      <c r="D87" s="56"/>
    </row>
    <row r="88" spans="1:6">
      <c r="A88" s="2"/>
      <c r="B88" s="15" t="s">
        <v>55</v>
      </c>
      <c r="C88" s="53">
        <v>-268264284.40000001</v>
      </c>
      <c r="D88" s="56"/>
    </row>
    <row r="89" spans="1:6" ht="15.75">
      <c r="A89" s="2"/>
      <c r="B89" s="39" t="s">
        <v>51</v>
      </c>
      <c r="C89" s="59">
        <f>SUM(C87:C88)</f>
        <v>45842100.280000001</v>
      </c>
      <c r="D89" s="40"/>
      <c r="F89" s="23"/>
    </row>
    <row r="90" spans="1:6" ht="15.75" hidden="1">
      <c r="A90" s="2"/>
      <c r="B90" s="39" t="s">
        <v>56</v>
      </c>
      <c r="C90" s="29"/>
      <c r="D90" s="40"/>
    </row>
    <row r="91" spans="1:6" ht="15.75" hidden="1">
      <c r="A91" s="2"/>
      <c r="B91" s="39" t="s">
        <v>57</v>
      </c>
      <c r="C91" s="29"/>
      <c r="D91" s="40"/>
    </row>
    <row r="92" spans="1:6" ht="15.75" hidden="1">
      <c r="A92" s="2"/>
      <c r="B92" s="39" t="s">
        <v>58</v>
      </c>
      <c r="C92" s="29"/>
      <c r="D92" s="40"/>
    </row>
    <row r="93" spans="1:6" ht="15.75">
      <c r="A93" s="2"/>
      <c r="B93" s="39"/>
      <c r="C93" s="29"/>
      <c r="D93" s="40"/>
    </row>
    <row r="94" spans="1:6">
      <c r="A94" s="2"/>
      <c r="B94" s="15" t="s">
        <v>59</v>
      </c>
      <c r="C94" s="34">
        <f>24066189+71026.56+240465.38</f>
        <v>24377680.939999998</v>
      </c>
      <c r="D94" s="56"/>
    </row>
    <row r="95" spans="1:6">
      <c r="A95" s="37"/>
      <c r="B95" s="15"/>
      <c r="C95" s="34"/>
      <c r="D95" s="35"/>
    </row>
    <row r="96" spans="1:6" ht="16.5" hidden="1" thickBot="1">
      <c r="A96" s="2"/>
      <c r="B96" s="60" t="s">
        <v>60</v>
      </c>
      <c r="C96" s="29"/>
      <c r="D96" s="40"/>
    </row>
    <row r="97" spans="1:4" ht="16.5">
      <c r="A97" s="2"/>
      <c r="B97" s="61" t="s">
        <v>61</v>
      </c>
      <c r="C97" s="62">
        <f>+C81+C85+C89+C94</f>
        <v>327758900.75000006</v>
      </c>
      <c r="D97" s="40"/>
    </row>
    <row r="98" spans="1:4" ht="12.75" customHeight="1">
      <c r="A98" s="2"/>
      <c r="B98" s="61"/>
      <c r="C98" s="29"/>
      <c r="D98" s="40"/>
    </row>
    <row r="99" spans="1:4">
      <c r="A99" s="37"/>
      <c r="B99" s="15" t="s">
        <v>62</v>
      </c>
      <c r="C99" s="34">
        <v>33421500</v>
      </c>
      <c r="D99" s="35"/>
    </row>
    <row r="100" spans="1:4">
      <c r="A100" s="37"/>
      <c r="B100" s="15" t="s">
        <v>63</v>
      </c>
      <c r="C100" s="38">
        <v>44156</v>
      </c>
      <c r="D100" s="35"/>
    </row>
    <row r="101" spans="1:4" ht="15.75">
      <c r="A101" s="37"/>
      <c r="B101" s="13" t="s">
        <v>64</v>
      </c>
      <c r="C101" s="48">
        <f>SUM(C99:C100)</f>
        <v>33465656</v>
      </c>
      <c r="D101" s="35"/>
    </row>
    <row r="102" spans="1:4" ht="15.75">
      <c r="A102" s="37"/>
      <c r="B102" s="13"/>
      <c r="C102" s="48"/>
      <c r="D102" s="35"/>
    </row>
    <row r="103" spans="1:4" ht="15.75">
      <c r="A103" s="37"/>
      <c r="B103" s="13" t="s">
        <v>65</v>
      </c>
      <c r="C103" s="63">
        <f>+C97+C101</f>
        <v>361224556.75000006</v>
      </c>
      <c r="D103" s="35"/>
    </row>
    <row r="104" spans="1:4" ht="104.25" customHeight="1">
      <c r="A104" s="12" t="s">
        <v>9</v>
      </c>
      <c r="B104" s="64" t="s">
        <v>66</v>
      </c>
      <c r="D104" s="33"/>
    </row>
    <row r="105" spans="1:4" ht="8.25" customHeight="1" thickBot="1">
      <c r="A105" s="2"/>
      <c r="B105" s="60"/>
      <c r="C105" s="26"/>
      <c r="D105" s="41"/>
    </row>
    <row r="106" spans="1:4" ht="14.25" customHeight="1">
      <c r="A106" s="2"/>
      <c r="B106" s="2"/>
      <c r="C106" s="29"/>
      <c r="D106" s="29"/>
    </row>
    <row r="107" spans="1:4" ht="14.25" customHeight="1">
      <c r="A107" s="2"/>
      <c r="B107" s="2"/>
      <c r="C107" s="29"/>
      <c r="D107" s="29"/>
    </row>
    <row r="108" spans="1:4" ht="14.25" customHeight="1">
      <c r="A108" s="2"/>
      <c r="B108" s="2"/>
      <c r="C108" s="29"/>
      <c r="D108" s="29"/>
    </row>
    <row r="109" spans="1:4" ht="14.25" customHeight="1">
      <c r="A109" s="2"/>
      <c r="B109" s="2"/>
      <c r="C109" s="29"/>
      <c r="D109" s="29"/>
    </row>
    <row r="110" spans="1:4" ht="14.25" customHeight="1">
      <c r="A110" s="2"/>
      <c r="B110" s="2"/>
      <c r="C110" s="29"/>
      <c r="D110" s="29"/>
    </row>
    <row r="111" spans="1:4" ht="14.25" customHeight="1">
      <c r="A111" s="2"/>
      <c r="B111" s="2"/>
      <c r="C111" s="29"/>
      <c r="D111" s="29"/>
    </row>
    <row r="112" spans="1:4" ht="14.25" customHeight="1">
      <c r="A112" s="2"/>
      <c r="B112" s="2"/>
      <c r="C112" s="29"/>
      <c r="D112" s="29"/>
    </row>
    <row r="113" spans="1:4" ht="14.25" customHeight="1">
      <c r="A113" s="2"/>
      <c r="B113" s="2"/>
      <c r="C113" s="29"/>
      <c r="D113" s="29"/>
    </row>
    <row r="114" spans="1:4" ht="14.25" customHeight="1">
      <c r="A114" s="2"/>
      <c r="B114" s="2"/>
      <c r="C114" s="29"/>
      <c r="D114" s="29"/>
    </row>
    <row r="115" spans="1:4" ht="14.25" customHeight="1">
      <c r="A115" s="2"/>
      <c r="B115" s="2"/>
      <c r="C115" s="29"/>
      <c r="D115" s="29"/>
    </row>
    <row r="116" spans="1:4" ht="14.25" customHeight="1">
      <c r="A116" s="2"/>
      <c r="B116" s="2"/>
      <c r="C116" s="29"/>
      <c r="D116" s="29"/>
    </row>
    <row r="117" spans="1:4" ht="14.25" customHeight="1">
      <c r="A117" s="2"/>
      <c r="B117" s="2"/>
      <c r="C117" s="29"/>
      <c r="D117" s="29"/>
    </row>
    <row r="118" spans="1:4" ht="14.25" customHeight="1">
      <c r="A118" s="2"/>
      <c r="B118" s="2"/>
      <c r="C118" s="29"/>
      <c r="D118" s="29"/>
    </row>
    <row r="119" spans="1:4" ht="14.25" customHeight="1">
      <c r="A119" s="2"/>
      <c r="B119" s="2"/>
      <c r="C119" s="29"/>
      <c r="D119" s="29"/>
    </row>
    <row r="120" spans="1:4" ht="14.25" customHeight="1">
      <c r="A120" s="2"/>
      <c r="B120" s="2"/>
      <c r="C120" s="29"/>
      <c r="D120" s="29"/>
    </row>
    <row r="121" spans="1:4" ht="14.25" customHeight="1">
      <c r="A121" s="2"/>
      <c r="B121" s="2"/>
      <c r="C121" s="29"/>
      <c r="D121" s="29"/>
    </row>
    <row r="122" spans="1:4" ht="14.25" customHeight="1">
      <c r="A122" s="2"/>
      <c r="B122" s="2"/>
      <c r="C122" s="29"/>
      <c r="D122" s="29"/>
    </row>
    <row r="123" spans="1:4" ht="14.25" customHeight="1">
      <c r="A123" s="2"/>
      <c r="B123" s="2"/>
      <c r="C123" s="29"/>
      <c r="D123" s="29"/>
    </row>
    <row r="124" spans="1:4" ht="14.25" customHeight="1">
      <c r="A124" s="2"/>
      <c r="B124" s="2"/>
      <c r="C124" s="29"/>
      <c r="D124" s="29"/>
    </row>
    <row r="125" spans="1:4" ht="14.25" customHeight="1">
      <c r="A125" s="2"/>
      <c r="B125" s="2"/>
      <c r="C125" s="29"/>
      <c r="D125" s="29"/>
    </row>
    <row r="126" spans="1:4" ht="18" customHeight="1">
      <c r="A126" s="2"/>
      <c r="B126" s="110" t="s">
        <v>67</v>
      </c>
      <c r="C126" s="110"/>
      <c r="D126" s="110"/>
    </row>
    <row r="127" spans="1:4" ht="18" customHeight="1" thickBot="1">
      <c r="A127" s="2"/>
      <c r="B127" s="5" t="s">
        <v>68</v>
      </c>
      <c r="D127" s="2"/>
    </row>
    <row r="128" spans="1:4" ht="17.25" thickBot="1">
      <c r="A128" s="2"/>
      <c r="B128" s="30" t="s">
        <v>69</v>
      </c>
      <c r="C128" s="10">
        <v>2025</v>
      </c>
      <c r="D128" s="31"/>
    </row>
    <row r="129" spans="1:6" ht="30">
      <c r="A129" s="2"/>
      <c r="B129" s="32" t="s">
        <v>70</v>
      </c>
      <c r="D129" s="33"/>
    </row>
    <row r="130" spans="1:6" ht="10.5" customHeight="1">
      <c r="A130" s="2"/>
      <c r="B130" s="32"/>
      <c r="D130" s="33"/>
    </row>
    <row r="131" spans="1:6">
      <c r="A131" s="37"/>
      <c r="B131" s="15" t="s">
        <v>71</v>
      </c>
      <c r="C131" s="53">
        <v>8936539.0299999993</v>
      </c>
      <c r="D131" s="33"/>
    </row>
    <row r="132" spans="1:6" ht="16.5" thickBot="1">
      <c r="A132" s="2"/>
      <c r="B132" s="13" t="s">
        <v>72</v>
      </c>
      <c r="C132" s="45">
        <f>+C131</f>
        <v>8936539.0299999993</v>
      </c>
      <c r="D132" s="40"/>
    </row>
    <row r="133" spans="1:6" ht="15.75" customHeight="1" thickTop="1">
      <c r="A133" s="2"/>
      <c r="B133" s="13"/>
      <c r="C133" s="29"/>
      <c r="D133" s="40"/>
    </row>
    <row r="134" spans="1:6" ht="16.5">
      <c r="A134" s="2"/>
      <c r="B134" s="61" t="s">
        <v>73</v>
      </c>
      <c r="C134" s="19"/>
      <c r="D134" s="44"/>
    </row>
    <row r="135" spans="1:6" ht="30">
      <c r="A135" s="12" t="s">
        <v>9</v>
      </c>
      <c r="B135" s="32" t="s">
        <v>74</v>
      </c>
      <c r="D135" s="33"/>
    </row>
    <row r="136" spans="1:6" ht="8.25" customHeight="1">
      <c r="A136" s="12"/>
      <c r="B136" s="32"/>
      <c r="D136" s="33"/>
      <c r="F136" s="36"/>
    </row>
    <row r="137" spans="1:6">
      <c r="A137" s="37"/>
      <c r="B137" s="65" t="s">
        <v>75</v>
      </c>
      <c r="C137" s="53">
        <v>101002.35</v>
      </c>
      <c r="D137" s="33"/>
    </row>
    <row r="138" spans="1:6" ht="15.75">
      <c r="A138" s="12"/>
      <c r="B138" s="66" t="s">
        <v>76</v>
      </c>
      <c r="C138" s="53">
        <v>144765.23000000001</v>
      </c>
      <c r="D138" s="33"/>
      <c r="F138" s="36"/>
    </row>
    <row r="139" spans="1:6" ht="15.75">
      <c r="A139" s="12"/>
      <c r="B139" s="65" t="s">
        <v>77</v>
      </c>
      <c r="C139" s="53">
        <v>40057755.119999997</v>
      </c>
      <c r="D139" s="33"/>
      <c r="F139" s="36"/>
    </row>
    <row r="140" spans="1:6" ht="15.75">
      <c r="A140" s="12"/>
      <c r="B140" s="65" t="s">
        <v>78</v>
      </c>
      <c r="C140" s="53">
        <v>62680.2</v>
      </c>
      <c r="D140" s="33"/>
      <c r="F140" s="36"/>
    </row>
    <row r="141" spans="1:6" ht="15.75">
      <c r="A141" s="12"/>
      <c r="B141" s="65" t="s">
        <v>79</v>
      </c>
      <c r="C141" s="53">
        <v>101043.27</v>
      </c>
      <c r="D141" s="33"/>
      <c r="F141" s="36"/>
    </row>
    <row r="142" spans="1:6" ht="15.75">
      <c r="A142" s="12"/>
      <c r="B142" s="65" t="s">
        <v>80</v>
      </c>
      <c r="C142" s="53">
        <v>630.28</v>
      </c>
      <c r="D142" s="33"/>
      <c r="F142" s="36"/>
    </row>
    <row r="143" spans="1:6" ht="15.75">
      <c r="A143" s="12"/>
      <c r="B143" s="65" t="s">
        <v>81</v>
      </c>
      <c r="C143" s="53">
        <v>6302.83</v>
      </c>
      <c r="D143" s="33"/>
      <c r="F143" s="36"/>
    </row>
    <row r="144" spans="1:6" ht="15.75" hidden="1">
      <c r="A144" s="12"/>
      <c r="B144" s="65" t="s">
        <v>82</v>
      </c>
      <c r="C144" s="53">
        <v>0</v>
      </c>
      <c r="D144" s="33"/>
      <c r="F144" s="36"/>
    </row>
    <row r="145" spans="1:6" ht="15.75" hidden="1">
      <c r="A145" s="12"/>
      <c r="B145" s="65" t="s">
        <v>83</v>
      </c>
      <c r="C145" s="53">
        <v>0</v>
      </c>
      <c r="D145" s="33"/>
      <c r="F145" s="36"/>
    </row>
    <row r="146" spans="1:6" ht="15.75">
      <c r="A146" s="12"/>
      <c r="B146" s="65" t="s">
        <v>84</v>
      </c>
      <c r="C146" s="53">
        <v>186800.49</v>
      </c>
      <c r="D146" s="33"/>
      <c r="F146" s="36"/>
    </row>
    <row r="147" spans="1:6" ht="15.75">
      <c r="A147" s="12"/>
      <c r="B147" s="15" t="s">
        <v>85</v>
      </c>
      <c r="C147" s="53">
        <v>446655.88</v>
      </c>
      <c r="D147" s="33"/>
      <c r="F147" s="36"/>
    </row>
    <row r="148" spans="1:6" ht="15.75" hidden="1">
      <c r="A148" s="12"/>
      <c r="B148" s="65" t="s">
        <v>86</v>
      </c>
      <c r="C148" s="53"/>
      <c r="D148" s="33"/>
      <c r="F148" s="36"/>
    </row>
    <row r="149" spans="1:6" ht="15.75" hidden="1">
      <c r="A149" s="12"/>
      <c r="B149" s="15" t="s">
        <v>87</v>
      </c>
      <c r="C149" s="53"/>
      <c r="D149" s="33"/>
      <c r="F149" s="36"/>
    </row>
    <row r="150" spans="1:6" ht="15.75" hidden="1">
      <c r="A150" s="12"/>
      <c r="B150" s="15" t="s">
        <v>88</v>
      </c>
      <c r="C150" s="53">
        <v>0</v>
      </c>
      <c r="D150" s="33"/>
      <c r="F150" s="36"/>
    </row>
    <row r="151" spans="1:6" ht="16.5" thickBot="1">
      <c r="A151" s="2"/>
      <c r="B151" s="67" t="s">
        <v>89</v>
      </c>
      <c r="C151" s="45">
        <f>SUM(C137:C150)</f>
        <v>41107635.650000006</v>
      </c>
      <c r="D151" s="68"/>
      <c r="F151" s="36"/>
    </row>
    <row r="152" spans="1:6" ht="9" customHeight="1" thickTop="1">
      <c r="A152" s="2"/>
      <c r="B152" s="67"/>
      <c r="C152" s="69"/>
      <c r="D152" s="68"/>
      <c r="F152" s="70"/>
    </row>
    <row r="153" spans="1:6" ht="16.5" thickBot="1">
      <c r="A153" s="2"/>
      <c r="B153" s="13" t="s">
        <v>90</v>
      </c>
      <c r="C153" s="71">
        <f>+C132+C151</f>
        <v>50044174.680000007</v>
      </c>
      <c r="D153" s="68"/>
    </row>
    <row r="154" spans="1:6" ht="9" customHeight="1" thickTop="1" thickBot="1">
      <c r="A154" s="2"/>
      <c r="B154" s="25"/>
      <c r="C154" s="26"/>
      <c r="D154" s="41"/>
    </row>
    <row r="155" spans="1:6" ht="9" customHeight="1">
      <c r="A155" s="2"/>
      <c r="B155" s="2"/>
      <c r="D155" s="2"/>
    </row>
    <row r="156" spans="1:6" ht="9" customHeight="1">
      <c r="A156" s="2"/>
      <c r="B156" s="2"/>
      <c r="D156" s="2"/>
    </row>
    <row r="157" spans="1:6" ht="11.25" customHeight="1">
      <c r="A157" s="2"/>
      <c r="B157" s="2"/>
      <c r="D157" s="2"/>
    </row>
    <row r="158" spans="1:6" ht="11.25" customHeight="1">
      <c r="A158" s="2"/>
      <c r="B158" s="2"/>
      <c r="D158" s="2"/>
    </row>
    <row r="159" spans="1:6" ht="11.25" customHeight="1">
      <c r="A159" s="2"/>
      <c r="B159" s="2"/>
      <c r="D159" s="2"/>
    </row>
    <row r="160" spans="1:6" ht="11.25" customHeight="1">
      <c r="A160" s="2"/>
      <c r="B160" s="2"/>
      <c r="D160" s="2"/>
    </row>
    <row r="161" spans="1:4" ht="6.75" customHeight="1">
      <c r="A161" s="2"/>
      <c r="B161" s="2"/>
      <c r="D161" s="2"/>
    </row>
    <row r="162" spans="1:4" ht="21" customHeight="1" thickBot="1">
      <c r="A162" s="2"/>
      <c r="B162" s="5" t="s">
        <v>91</v>
      </c>
      <c r="D162" s="2"/>
    </row>
    <row r="163" spans="1:4" ht="17.25" thickBot="1">
      <c r="A163" s="2"/>
      <c r="B163" s="30" t="s">
        <v>92</v>
      </c>
      <c r="C163" s="10">
        <v>2025</v>
      </c>
      <c r="D163" s="31"/>
    </row>
    <row r="164" spans="1:4" ht="45">
      <c r="A164" s="2"/>
      <c r="B164" s="32" t="s">
        <v>93</v>
      </c>
      <c r="D164" s="33"/>
    </row>
    <row r="165" spans="1:4" ht="9.75" customHeight="1">
      <c r="A165" s="2"/>
      <c r="B165" s="32"/>
      <c r="D165" s="33"/>
    </row>
    <row r="166" spans="1:4">
      <c r="A166" s="37"/>
      <c r="B166" s="15" t="s">
        <v>94</v>
      </c>
      <c r="C166" s="72">
        <v>1033845.21</v>
      </c>
      <c r="D166" s="73"/>
    </row>
    <row r="167" spans="1:4" ht="16.5" thickBot="1">
      <c r="A167" s="2"/>
      <c r="B167" s="13" t="s">
        <v>95</v>
      </c>
      <c r="C167" s="45">
        <f>SUM(C166:C166)</f>
        <v>1033845.21</v>
      </c>
      <c r="D167" s="40"/>
    </row>
    <row r="168" spans="1:4" ht="4.5" customHeight="1" thickTop="1" thickBot="1">
      <c r="A168" s="2"/>
      <c r="B168" s="25"/>
      <c r="C168" s="26"/>
      <c r="D168" s="41"/>
    </row>
    <row r="169" spans="1:4">
      <c r="A169" s="2"/>
      <c r="B169" s="2"/>
      <c r="D169" s="2"/>
    </row>
    <row r="170" spans="1:4">
      <c r="A170" s="2"/>
      <c r="B170" s="2"/>
      <c r="D170" s="2"/>
    </row>
    <row r="171" spans="1:4" ht="20.25">
      <c r="A171" s="2"/>
      <c r="B171" s="110" t="s">
        <v>96</v>
      </c>
      <c r="C171" s="110"/>
      <c r="D171" s="110"/>
    </row>
    <row r="172" spans="1:4" ht="21" thickBot="1">
      <c r="A172" s="2"/>
      <c r="B172" s="5" t="s">
        <v>97</v>
      </c>
      <c r="D172" s="2"/>
    </row>
    <row r="173" spans="1:4" ht="17.25" thickBot="1">
      <c r="A173" s="2"/>
      <c r="B173" s="30" t="s">
        <v>98</v>
      </c>
      <c r="C173" s="10">
        <v>2025</v>
      </c>
      <c r="D173" s="31"/>
    </row>
    <row r="174" spans="1:4" ht="91.5">
      <c r="A174" s="2"/>
      <c r="B174" s="32" t="s">
        <v>99</v>
      </c>
      <c r="D174" s="33"/>
    </row>
    <row r="175" spans="1:4">
      <c r="A175" s="2"/>
      <c r="B175" s="32"/>
      <c r="D175" s="33"/>
    </row>
    <row r="176" spans="1:4" ht="15.75">
      <c r="A176" s="37"/>
      <c r="B176" s="15" t="s">
        <v>100</v>
      </c>
      <c r="C176" s="23">
        <f>25481444.1+54623341.18</f>
        <v>80104785.280000001</v>
      </c>
      <c r="D176" s="74"/>
    </row>
    <row r="177" spans="1:4">
      <c r="A177" s="2"/>
      <c r="B177" s="15" t="s">
        <v>101</v>
      </c>
      <c r="C177" s="23">
        <v>747336827.55999994</v>
      </c>
      <c r="D177" s="52"/>
    </row>
    <row r="178" spans="1:4" ht="15.75">
      <c r="A178" s="2"/>
      <c r="B178" s="15" t="s">
        <v>102</v>
      </c>
      <c r="C178" s="75">
        <f>+'[1] ERF-Rendimiento Financiero'!D26</f>
        <v>-297932458.64000005</v>
      </c>
      <c r="D178" s="76"/>
    </row>
    <row r="179" spans="1:4" ht="16.5" thickBot="1">
      <c r="A179" s="2"/>
      <c r="B179" s="13" t="s">
        <v>103</v>
      </c>
      <c r="C179" s="45">
        <f>+C176+C177+C178</f>
        <v>529509154.19999987</v>
      </c>
      <c r="D179" s="40"/>
    </row>
    <row r="180" spans="1:4" ht="16.5" thickTop="1" thickBot="1">
      <c r="A180" s="2"/>
      <c r="B180" s="25"/>
      <c r="C180" s="26"/>
      <c r="D180" s="41"/>
    </row>
    <row r="181" spans="1:4">
      <c r="A181" s="2"/>
      <c r="B181" s="2"/>
      <c r="D181" s="2"/>
    </row>
    <row r="182" spans="1:4">
      <c r="A182" s="2"/>
      <c r="B182" s="2"/>
      <c r="D182" s="2"/>
    </row>
    <row r="183" spans="1:4">
      <c r="A183" s="2"/>
      <c r="B183" s="2"/>
      <c r="D183" s="2"/>
    </row>
    <row r="184" spans="1:4">
      <c r="A184" s="2"/>
      <c r="B184" s="2"/>
      <c r="D184" s="2"/>
    </row>
    <row r="185" spans="1:4">
      <c r="A185" s="2"/>
      <c r="B185" s="2"/>
      <c r="D185" s="2"/>
    </row>
    <row r="186" spans="1:4">
      <c r="A186" s="2"/>
      <c r="B186" s="2"/>
      <c r="D186" s="2"/>
    </row>
    <row r="187" spans="1:4">
      <c r="A187" s="2"/>
      <c r="B187" s="2"/>
      <c r="D187" s="2"/>
    </row>
    <row r="188" spans="1:4">
      <c r="A188" s="2"/>
      <c r="B188" s="2"/>
      <c r="D188" s="2"/>
    </row>
    <row r="189" spans="1:4" ht="20.25">
      <c r="A189" s="2"/>
      <c r="B189" s="110" t="s">
        <v>104</v>
      </c>
      <c r="C189" s="110"/>
      <c r="D189" s="110"/>
    </row>
    <row r="190" spans="1:4" ht="21" thickBot="1">
      <c r="A190" s="2"/>
      <c r="B190" s="5" t="s">
        <v>105</v>
      </c>
      <c r="D190" s="2"/>
    </row>
    <row r="191" spans="1:4" ht="17.25" thickBot="1">
      <c r="A191" s="2"/>
      <c r="B191" s="30" t="s">
        <v>106</v>
      </c>
      <c r="C191" s="10">
        <v>2025</v>
      </c>
      <c r="D191" s="31"/>
    </row>
    <row r="192" spans="1:4" ht="6.75" customHeight="1">
      <c r="A192" s="2"/>
      <c r="B192" s="77"/>
      <c r="C192" s="29"/>
      <c r="D192" s="52"/>
    </row>
    <row r="193" spans="1:6" ht="15.75">
      <c r="A193" s="12" t="s">
        <v>9</v>
      </c>
      <c r="B193" s="77" t="s">
        <v>107</v>
      </c>
      <c r="C193" s="29"/>
      <c r="D193" s="52"/>
    </row>
    <row r="194" spans="1:6">
      <c r="A194" s="78">
        <v>4102020005</v>
      </c>
      <c r="B194" s="15" t="s">
        <v>108</v>
      </c>
      <c r="C194" s="23">
        <v>154152.49000000002</v>
      </c>
      <c r="D194" s="52"/>
      <c r="F194" s="36"/>
    </row>
    <row r="195" spans="1:6">
      <c r="A195" s="78">
        <v>4102980002</v>
      </c>
      <c r="B195" s="15" t="s">
        <v>109</v>
      </c>
      <c r="C195" s="23">
        <v>0</v>
      </c>
      <c r="D195" s="52"/>
      <c r="F195" s="36"/>
    </row>
    <row r="196" spans="1:6">
      <c r="A196" s="78">
        <v>410202003</v>
      </c>
      <c r="B196" s="15" t="s">
        <v>110</v>
      </c>
      <c r="C196" s="23">
        <v>0</v>
      </c>
      <c r="D196" s="52"/>
      <c r="F196" s="36"/>
    </row>
    <row r="197" spans="1:6">
      <c r="A197" s="78">
        <v>4102980004</v>
      </c>
      <c r="B197" s="15" t="s">
        <v>111</v>
      </c>
      <c r="C197" s="23">
        <v>202725</v>
      </c>
      <c r="D197" s="52"/>
      <c r="F197" s="36"/>
    </row>
    <row r="198" spans="1:6">
      <c r="A198" s="78">
        <v>4102980998</v>
      </c>
      <c r="B198" s="15" t="s">
        <v>112</v>
      </c>
      <c r="C198" s="23">
        <v>0</v>
      </c>
      <c r="D198" s="52"/>
      <c r="F198" s="36"/>
    </row>
    <row r="199" spans="1:6">
      <c r="A199" s="78" t="s">
        <v>113</v>
      </c>
      <c r="B199" s="15" t="s">
        <v>114</v>
      </c>
      <c r="C199" s="23">
        <v>13361869.220000001</v>
      </c>
      <c r="D199" s="52"/>
      <c r="F199" s="36"/>
    </row>
    <row r="200" spans="1:6" ht="14.45" customHeight="1">
      <c r="A200" s="78">
        <v>4102980003</v>
      </c>
      <c r="B200" s="15" t="s">
        <v>115</v>
      </c>
      <c r="C200" s="23">
        <v>0</v>
      </c>
      <c r="D200" s="52"/>
      <c r="F200" s="36"/>
    </row>
    <row r="201" spans="1:6">
      <c r="A201" t="s">
        <v>116</v>
      </c>
      <c r="B201" s="15" t="s">
        <v>117</v>
      </c>
      <c r="C201" s="23">
        <v>1612850</v>
      </c>
      <c r="D201" s="52"/>
      <c r="F201" s="36"/>
    </row>
    <row r="202" spans="1:6">
      <c r="A202" t="s">
        <v>118</v>
      </c>
      <c r="B202" s="15" t="s">
        <v>119</v>
      </c>
      <c r="C202" s="23">
        <v>94441.11</v>
      </c>
      <c r="D202" s="52"/>
    </row>
    <row r="203" spans="1:6">
      <c r="A203" t="s">
        <v>120</v>
      </c>
      <c r="B203" s="15" t="s">
        <v>121</v>
      </c>
      <c r="C203" s="23">
        <v>25169.61</v>
      </c>
      <c r="D203" s="52"/>
      <c r="F203" s="79"/>
    </row>
    <row r="204" spans="1:6">
      <c r="A204" t="s">
        <v>122</v>
      </c>
      <c r="B204" s="15" t="s">
        <v>123</v>
      </c>
      <c r="C204" s="23">
        <v>0</v>
      </c>
      <c r="D204" s="52"/>
    </row>
    <row r="205" spans="1:6">
      <c r="A205" t="s">
        <v>124</v>
      </c>
      <c r="B205" s="15" t="s">
        <v>125</v>
      </c>
      <c r="C205" s="23">
        <f>377582.42+4428.11+4785362.19+10000</f>
        <v>5177372.7200000007</v>
      </c>
      <c r="D205" s="52"/>
    </row>
    <row r="206" spans="1:6" ht="16.5" thickBot="1">
      <c r="A206" s="37"/>
      <c r="B206" s="39" t="s">
        <v>126</v>
      </c>
      <c r="C206" s="45">
        <f>SUM(C194:C205)</f>
        <v>20628580.149999999</v>
      </c>
      <c r="D206" s="40"/>
    </row>
    <row r="207" spans="1:6" ht="17.25" thickTop="1" thickBot="1">
      <c r="A207" s="2"/>
      <c r="B207" s="80"/>
      <c r="C207" s="81"/>
      <c r="D207" s="82"/>
    </row>
    <row r="208" spans="1:6" ht="8.25" customHeight="1">
      <c r="A208" s="2"/>
      <c r="B208" s="2"/>
      <c r="C208" s="51"/>
      <c r="D208" s="2"/>
    </row>
    <row r="209" spans="1:4" ht="18">
      <c r="A209" s="83"/>
      <c r="B209" s="111" t="s">
        <v>127</v>
      </c>
      <c r="C209" s="111"/>
      <c r="D209" s="111"/>
    </row>
    <row r="210" spans="1:4" ht="21" thickBot="1">
      <c r="A210" s="83"/>
      <c r="B210" s="5" t="s">
        <v>128</v>
      </c>
      <c r="D210" s="2"/>
    </row>
    <row r="211" spans="1:4" ht="17.25" thickBot="1">
      <c r="A211" s="83"/>
      <c r="B211" s="84" t="s">
        <v>129</v>
      </c>
      <c r="C211" s="10">
        <v>2025</v>
      </c>
      <c r="D211" s="31"/>
    </row>
    <row r="212" spans="1:4" ht="35.25" customHeight="1">
      <c r="B212" s="85" t="s">
        <v>130</v>
      </c>
      <c r="D212" s="33"/>
    </row>
    <row r="213" spans="1:4" ht="6" customHeight="1">
      <c r="A213" s="12" t="s">
        <v>9</v>
      </c>
      <c r="B213" s="85"/>
      <c r="D213" s="33"/>
    </row>
    <row r="214" spans="1:4">
      <c r="A214" t="s">
        <v>131</v>
      </c>
      <c r="B214" s="15" t="s">
        <v>132</v>
      </c>
      <c r="C214" s="23">
        <v>125561846.5</v>
      </c>
      <c r="D214" s="33"/>
    </row>
    <row r="215" spans="1:4">
      <c r="A215" t="s">
        <v>133</v>
      </c>
      <c r="B215" s="15" t="s">
        <v>134</v>
      </c>
      <c r="C215" s="23">
        <v>16000000</v>
      </c>
      <c r="D215" s="73"/>
    </row>
    <row r="216" spans="1:4">
      <c r="A216" t="s">
        <v>135</v>
      </c>
      <c r="B216" s="15" t="s">
        <v>136</v>
      </c>
      <c r="C216" s="23">
        <v>626801.4</v>
      </c>
      <c r="D216" s="73"/>
    </row>
    <row r="217" spans="1:4">
      <c r="A217" t="s">
        <v>137</v>
      </c>
      <c r="B217" s="15" t="s">
        <v>138</v>
      </c>
      <c r="C217" s="23">
        <v>9695292</v>
      </c>
      <c r="D217" s="73"/>
    </row>
    <row r="218" spans="1:4">
      <c r="A218" t="s">
        <v>139</v>
      </c>
      <c r="B218" s="15" t="s">
        <v>140</v>
      </c>
      <c r="C218" s="23">
        <v>160000</v>
      </c>
      <c r="D218" s="73"/>
    </row>
    <row r="219" spans="1:4">
      <c r="A219" t="s">
        <v>141</v>
      </c>
      <c r="B219" s="15" t="s">
        <v>142</v>
      </c>
      <c r="C219" s="23">
        <v>35000</v>
      </c>
      <c r="D219" s="73"/>
    </row>
    <row r="220" spans="1:4">
      <c r="A220" t="s">
        <v>143</v>
      </c>
      <c r="B220" s="15" t="s">
        <v>144</v>
      </c>
      <c r="C220" s="23">
        <v>8559212.0700000003</v>
      </c>
      <c r="D220" s="73"/>
    </row>
    <row r="221" spans="1:4">
      <c r="A221" t="s">
        <v>145</v>
      </c>
      <c r="B221" s="15" t="s">
        <v>146</v>
      </c>
      <c r="C221" s="23">
        <v>560000</v>
      </c>
      <c r="D221" s="73"/>
    </row>
    <row r="222" spans="1:4">
      <c r="A222" t="s">
        <v>147</v>
      </c>
      <c r="B222" s="15" t="s">
        <v>148</v>
      </c>
      <c r="C222" s="23"/>
      <c r="D222" s="73"/>
    </row>
    <row r="223" spans="1:4">
      <c r="A223" t="s">
        <v>149</v>
      </c>
      <c r="B223" s="15" t="s">
        <v>150</v>
      </c>
      <c r="C223" s="23">
        <v>121062.15000000001</v>
      </c>
      <c r="D223" s="73"/>
    </row>
    <row r="224" spans="1:4">
      <c r="A224" t="s">
        <v>151</v>
      </c>
      <c r="B224" s="15" t="s">
        <v>152</v>
      </c>
      <c r="C224" s="23">
        <v>201965.14</v>
      </c>
      <c r="D224" s="73"/>
    </row>
    <row r="225" spans="1:4" ht="15.75">
      <c r="A225" s="78"/>
      <c r="B225" s="13" t="s">
        <v>153</v>
      </c>
      <c r="C225" s="86">
        <f>SUM(C214:C224)</f>
        <v>161521179.25999999</v>
      </c>
      <c r="D225" s="73"/>
    </row>
    <row r="226" spans="1:4" ht="6" customHeight="1">
      <c r="B226" s="13"/>
      <c r="C226" s="87"/>
      <c r="D226" s="73"/>
    </row>
    <row r="227" spans="1:4">
      <c r="A227" t="s">
        <v>154</v>
      </c>
      <c r="B227" s="15" t="s">
        <v>155</v>
      </c>
      <c r="C227" s="23">
        <v>4809768.2300000004</v>
      </c>
      <c r="D227" s="73"/>
    </row>
    <row r="228" spans="1:4">
      <c r="A228" t="s">
        <v>156</v>
      </c>
      <c r="B228" s="15" t="s">
        <v>157</v>
      </c>
      <c r="C228" s="23">
        <v>814063.24</v>
      </c>
      <c r="D228" s="73"/>
    </row>
    <row r="229" spans="1:4" ht="15.75">
      <c r="A229" s="78"/>
      <c r="B229" s="13" t="s">
        <v>153</v>
      </c>
      <c r="C229" s="59">
        <f>+C227+C228</f>
        <v>5623831.4700000007</v>
      </c>
      <c r="D229" s="33"/>
    </row>
    <row r="230" spans="1:4" ht="10.5" customHeight="1">
      <c r="A230" s="78"/>
      <c r="B230" s="15"/>
      <c r="C230" s="72"/>
      <c r="D230" s="73"/>
    </row>
    <row r="231" spans="1:4" ht="16.5" thickBot="1">
      <c r="A231" s="78"/>
      <c r="B231" s="80" t="s">
        <v>158</v>
      </c>
      <c r="C231" s="88">
        <f>+C225+C229</f>
        <v>167145010.72999999</v>
      </c>
      <c r="D231" s="82"/>
    </row>
    <row r="232" spans="1:4" ht="9.75" customHeight="1">
      <c r="A232" s="78"/>
      <c r="B232" s="2"/>
      <c r="D232" s="2"/>
    </row>
    <row r="233" spans="1:4" ht="21" thickBot="1">
      <c r="A233" s="78"/>
      <c r="B233" s="5" t="s">
        <v>159</v>
      </c>
      <c r="D233" s="2"/>
    </row>
    <row r="234" spans="1:4" ht="17.25" thickBot="1">
      <c r="A234" s="78"/>
      <c r="B234" s="89" t="s">
        <v>160</v>
      </c>
      <c r="C234" s="10">
        <v>2025</v>
      </c>
      <c r="D234" s="31"/>
    </row>
    <row r="235" spans="1:4" ht="7.5" customHeight="1">
      <c r="A235" s="12" t="s">
        <v>9</v>
      </c>
      <c r="B235" s="15"/>
      <c r="D235" s="33"/>
    </row>
    <row r="236" spans="1:4">
      <c r="A236" t="s">
        <v>161</v>
      </c>
      <c r="B236" s="15" t="s">
        <v>162</v>
      </c>
      <c r="C236" s="42">
        <v>725360.15</v>
      </c>
      <c r="D236" s="33"/>
    </row>
    <row r="237" spans="1:4">
      <c r="A237" t="s">
        <v>163</v>
      </c>
      <c r="B237" s="15" t="s">
        <v>164</v>
      </c>
      <c r="C237" s="42">
        <v>975288.54</v>
      </c>
      <c r="D237" s="73"/>
    </row>
    <row r="238" spans="1:4">
      <c r="A238" t="s">
        <v>165</v>
      </c>
      <c r="B238" s="15" t="s">
        <v>166</v>
      </c>
      <c r="C238" s="42">
        <v>3397292.6700000004</v>
      </c>
      <c r="D238" s="73"/>
    </row>
    <row r="239" spans="1:4">
      <c r="A239" t="s">
        <v>167</v>
      </c>
      <c r="B239" s="15" t="s">
        <v>168</v>
      </c>
      <c r="C239" s="42">
        <v>12948.050000000001</v>
      </c>
      <c r="D239" s="73"/>
    </row>
    <row r="240" spans="1:4">
      <c r="A240" t="s">
        <v>169</v>
      </c>
      <c r="B240" s="15" t="s">
        <v>170</v>
      </c>
      <c r="C240" s="42">
        <v>657600</v>
      </c>
      <c r="D240" s="73"/>
    </row>
    <row r="241" spans="1:4">
      <c r="A241" t="s">
        <v>171</v>
      </c>
      <c r="B241" s="15" t="s">
        <v>172</v>
      </c>
      <c r="C241" s="42">
        <v>68000</v>
      </c>
      <c r="D241" s="73"/>
    </row>
    <row r="242" spans="1:4">
      <c r="A242" t="s">
        <v>173</v>
      </c>
      <c r="B242" s="15" t="s">
        <v>174</v>
      </c>
      <c r="C242" s="42">
        <v>1431883.08</v>
      </c>
      <c r="D242" s="73"/>
    </row>
    <row r="243" spans="1:4">
      <c r="A243" t="s">
        <v>175</v>
      </c>
      <c r="B243" s="15" t="s">
        <v>176</v>
      </c>
      <c r="C243" s="42">
        <f>50425.87+913969.55</f>
        <v>964395.42</v>
      </c>
      <c r="D243" s="73"/>
    </row>
    <row r="244" spans="1:4">
      <c r="A244" t="s">
        <v>177</v>
      </c>
      <c r="B244" s="15" t="s">
        <v>178</v>
      </c>
      <c r="C244" s="42">
        <v>2106365.1800000002</v>
      </c>
      <c r="D244" s="73"/>
    </row>
    <row r="245" spans="1:4">
      <c r="A245" t="s">
        <v>179</v>
      </c>
      <c r="B245" s="15" t="s">
        <v>180</v>
      </c>
      <c r="C245" s="42">
        <v>250693.64</v>
      </c>
      <c r="D245" s="73"/>
    </row>
    <row r="246" spans="1:4">
      <c r="A246" t="s">
        <v>181</v>
      </c>
      <c r="B246" s="15" t="s">
        <v>182</v>
      </c>
      <c r="C246" s="42">
        <v>1490399.58</v>
      </c>
      <c r="D246" s="73"/>
    </row>
    <row r="247" spans="1:4">
      <c r="A247" t="s">
        <v>183</v>
      </c>
      <c r="B247" s="15" t="s">
        <v>184</v>
      </c>
      <c r="C247" s="42">
        <v>1267207.9000000001</v>
      </c>
      <c r="D247" s="73"/>
    </row>
    <row r="248" spans="1:4" ht="16.5" thickBot="1">
      <c r="A248" s="78"/>
      <c r="B248" s="80" t="s">
        <v>185</v>
      </c>
      <c r="C248" s="90">
        <f>SUM(C236:C247)</f>
        <v>13347434.210000001</v>
      </c>
      <c r="D248" s="82"/>
    </row>
    <row r="249" spans="1:4">
      <c r="A249" s="78"/>
      <c r="B249" s="2"/>
      <c r="C249" s="51"/>
      <c r="D249" s="51"/>
    </row>
    <row r="250" spans="1:4">
      <c r="A250" s="78"/>
      <c r="B250" s="2"/>
      <c r="C250" s="51"/>
      <c r="D250" s="51"/>
    </row>
    <row r="251" spans="1:4">
      <c r="A251" s="78"/>
      <c r="B251" s="2"/>
      <c r="C251" s="51"/>
      <c r="D251" s="51"/>
    </row>
    <row r="252" spans="1:4">
      <c r="A252" s="78"/>
      <c r="B252" s="2"/>
      <c r="C252" s="51"/>
      <c r="D252" s="51"/>
    </row>
    <row r="253" spans="1:4">
      <c r="A253" s="78"/>
      <c r="B253" s="2"/>
      <c r="C253" s="51"/>
      <c r="D253" s="51"/>
    </row>
    <row r="254" spans="1:4">
      <c r="A254" s="78"/>
      <c r="B254" s="2"/>
      <c r="C254" s="51"/>
      <c r="D254" s="51"/>
    </row>
    <row r="255" spans="1:4" ht="21" thickBot="1">
      <c r="A255" s="78"/>
      <c r="B255" s="5" t="s">
        <v>186</v>
      </c>
      <c r="D255" s="2"/>
    </row>
    <row r="256" spans="1:4" ht="17.25" thickBot="1">
      <c r="A256" s="78"/>
      <c r="B256" s="91" t="s">
        <v>187</v>
      </c>
      <c r="C256" s="10">
        <v>2025</v>
      </c>
      <c r="D256" s="31"/>
    </row>
    <row r="257" spans="1:4" ht="10.5" customHeight="1">
      <c r="A257" s="78"/>
      <c r="B257" s="15"/>
      <c r="D257" s="33"/>
    </row>
    <row r="258" spans="1:4" ht="30">
      <c r="A258" s="78"/>
      <c r="B258" s="85" t="s">
        <v>188</v>
      </c>
      <c r="D258" s="33"/>
    </row>
    <row r="259" spans="1:4" ht="15.75">
      <c r="A259" s="12" t="s">
        <v>9</v>
      </c>
      <c r="B259" s="15"/>
      <c r="C259" s="51"/>
      <c r="D259" s="52"/>
    </row>
    <row r="260" spans="1:4">
      <c r="A260" s="92">
        <v>5.1010200020000998E+17</v>
      </c>
      <c r="B260" s="15" t="s">
        <v>189</v>
      </c>
      <c r="C260" s="42">
        <v>100000</v>
      </c>
      <c r="D260" s="52"/>
    </row>
    <row r="261" spans="1:4">
      <c r="A261" s="92">
        <v>5.1010200020001997E+17</v>
      </c>
      <c r="B261" s="15" t="s">
        <v>190</v>
      </c>
      <c r="C261" s="42">
        <v>755</v>
      </c>
      <c r="D261" s="52"/>
    </row>
    <row r="262" spans="1:4">
      <c r="A262" t="s">
        <v>191</v>
      </c>
      <c r="B262" s="15" t="s">
        <v>192</v>
      </c>
      <c r="C262" s="42">
        <v>152220</v>
      </c>
      <c r="D262" s="52"/>
    </row>
    <row r="263" spans="1:4">
      <c r="A263" t="s">
        <v>193</v>
      </c>
      <c r="B263" s="15" t="s">
        <v>194</v>
      </c>
      <c r="C263" s="42">
        <v>474608.30000000005</v>
      </c>
      <c r="D263" s="52"/>
    </row>
    <row r="264" spans="1:4">
      <c r="A264" t="s">
        <v>195</v>
      </c>
      <c r="B264" s="15" t="s">
        <v>196</v>
      </c>
      <c r="C264" s="42">
        <v>1888433.1400000001</v>
      </c>
      <c r="D264" s="52"/>
    </row>
    <row r="265" spans="1:4">
      <c r="A265"/>
      <c r="B265" s="15" t="s">
        <v>197</v>
      </c>
      <c r="C265" s="42">
        <v>3742072.5700000003</v>
      </c>
      <c r="D265" s="52"/>
    </row>
    <row r="266" spans="1:4">
      <c r="A266"/>
      <c r="B266" s="15" t="s">
        <v>198</v>
      </c>
      <c r="C266" s="42">
        <v>1188322.5</v>
      </c>
      <c r="D266" s="52"/>
    </row>
    <row r="267" spans="1:4">
      <c r="A267"/>
      <c r="B267" s="15" t="s">
        <v>199</v>
      </c>
      <c r="C267" s="42">
        <v>13260</v>
      </c>
      <c r="D267" s="52"/>
    </row>
    <row r="268" spans="1:4">
      <c r="A268"/>
      <c r="B268" s="15" t="s">
        <v>200</v>
      </c>
      <c r="C268" s="42">
        <v>2838.9900000000002</v>
      </c>
      <c r="D268" s="52"/>
    </row>
    <row r="269" spans="1:4">
      <c r="A269" t="s">
        <v>201</v>
      </c>
      <c r="B269" s="15" t="s">
        <v>202</v>
      </c>
      <c r="C269" s="42">
        <v>2356.5100000000002</v>
      </c>
      <c r="D269" s="52"/>
    </row>
    <row r="270" spans="1:4">
      <c r="A270" t="s">
        <v>203</v>
      </c>
      <c r="B270" s="15" t="s">
        <v>204</v>
      </c>
      <c r="C270" s="42">
        <v>95085.98000000001</v>
      </c>
      <c r="D270" s="73"/>
    </row>
    <row r="271" spans="1:4">
      <c r="A271" t="s">
        <v>205</v>
      </c>
      <c r="B271" s="15" t="s">
        <v>206</v>
      </c>
      <c r="C271" s="42">
        <v>1988</v>
      </c>
      <c r="D271" s="73"/>
    </row>
    <row r="272" spans="1:4">
      <c r="A272" t="s">
        <v>207</v>
      </c>
      <c r="B272" s="15" t="s">
        <v>208</v>
      </c>
      <c r="C272" s="42">
        <v>970.01</v>
      </c>
      <c r="D272" s="52"/>
    </row>
    <row r="273" spans="1:4">
      <c r="A273" t="s">
        <v>209</v>
      </c>
      <c r="B273" s="15" t="s">
        <v>210</v>
      </c>
      <c r="C273" s="42">
        <v>699</v>
      </c>
      <c r="D273" s="73"/>
    </row>
    <row r="274" spans="1:4">
      <c r="A274" t="s">
        <v>211</v>
      </c>
      <c r="B274" s="15" t="s">
        <v>212</v>
      </c>
      <c r="C274" s="42">
        <v>501.35</v>
      </c>
      <c r="D274" s="73"/>
    </row>
    <row r="275" spans="1:4">
      <c r="A275" t="s">
        <v>213</v>
      </c>
      <c r="B275" s="15" t="s">
        <v>214</v>
      </c>
      <c r="C275" s="42">
        <v>244699.68000000002</v>
      </c>
      <c r="D275" s="73"/>
    </row>
    <row r="276" spans="1:4">
      <c r="A276" t="s">
        <v>215</v>
      </c>
      <c r="B276" s="15" t="s">
        <v>216</v>
      </c>
      <c r="C276" s="42">
        <v>800</v>
      </c>
      <c r="D276" s="73"/>
    </row>
    <row r="277" spans="1:4">
      <c r="A277" t="s">
        <v>217</v>
      </c>
      <c r="B277" s="15" t="s">
        <v>218</v>
      </c>
      <c r="C277" s="42">
        <v>565833.87</v>
      </c>
      <c r="D277" s="73"/>
    </row>
    <row r="278" spans="1:4">
      <c r="A278" t="s">
        <v>219</v>
      </c>
      <c r="B278" s="15" t="s">
        <v>220</v>
      </c>
      <c r="C278" s="42">
        <v>1005</v>
      </c>
      <c r="D278" s="73"/>
    </row>
    <row r="279" spans="1:4" ht="16.5" thickBot="1">
      <c r="A279" s="78"/>
      <c r="B279" s="39" t="s">
        <v>221</v>
      </c>
      <c r="C279" s="45">
        <f>SUM(C260:C278)</f>
        <v>8476449.9000000004</v>
      </c>
      <c r="D279" s="40"/>
    </row>
    <row r="280" spans="1:4" ht="12" customHeight="1" thickTop="1" thickBot="1">
      <c r="A280" s="78"/>
      <c r="B280" s="25"/>
      <c r="C280" s="93"/>
      <c r="D280" s="94"/>
    </row>
    <row r="281" spans="1:4">
      <c r="A281" s="78"/>
      <c r="B281" s="2"/>
      <c r="C281" s="51"/>
      <c r="D281" s="51"/>
    </row>
    <row r="282" spans="1:4" ht="21" thickBot="1">
      <c r="A282" s="78"/>
      <c r="B282" s="5" t="s">
        <v>222</v>
      </c>
      <c r="D282" s="2"/>
    </row>
    <row r="283" spans="1:4" ht="17.25" thickBot="1">
      <c r="A283" s="12" t="s">
        <v>9</v>
      </c>
      <c r="B283" s="6" t="s">
        <v>223</v>
      </c>
      <c r="C283" s="10">
        <v>2025</v>
      </c>
      <c r="D283" s="31"/>
    </row>
    <row r="284" spans="1:4">
      <c r="A284" s="78"/>
      <c r="B284" s="15"/>
      <c r="D284" s="33"/>
    </row>
    <row r="285" spans="1:4">
      <c r="A285" s="95">
        <v>5101990001</v>
      </c>
      <c r="B285" s="15" t="s">
        <v>224</v>
      </c>
      <c r="C285" s="42">
        <v>116331927.49000001</v>
      </c>
      <c r="D285" s="73"/>
    </row>
    <row r="286" spans="1:4">
      <c r="A286" s="95">
        <v>5101990002</v>
      </c>
      <c r="B286" s="15" t="s">
        <v>225</v>
      </c>
      <c r="C286" s="42">
        <v>12670453.460000001</v>
      </c>
      <c r="D286" s="73"/>
    </row>
    <row r="287" spans="1:4" ht="16.5" thickBot="1">
      <c r="A287" s="78"/>
      <c r="B287" s="39" t="s">
        <v>226</v>
      </c>
      <c r="C287" s="71">
        <f>+C285+C286</f>
        <v>129002380.95000002</v>
      </c>
      <c r="D287" s="40"/>
    </row>
    <row r="288" spans="1:4" ht="16.5" thickTop="1" thickBot="1">
      <c r="A288" s="78"/>
      <c r="B288" s="25"/>
      <c r="C288" s="26"/>
      <c r="D288" s="41"/>
    </row>
    <row r="289" spans="1:6">
      <c r="A289" s="78"/>
      <c r="B289" s="2"/>
      <c r="C289" s="51"/>
      <c r="D289" s="51"/>
    </row>
    <row r="290" spans="1:6" ht="21" thickBot="1">
      <c r="A290" s="78"/>
      <c r="B290" s="5" t="s">
        <v>227</v>
      </c>
      <c r="D290" s="2"/>
    </row>
    <row r="291" spans="1:6" ht="17.25" thickBot="1">
      <c r="A291" s="97"/>
      <c r="B291" s="6" t="s">
        <v>228</v>
      </c>
      <c r="C291" s="10">
        <v>2025</v>
      </c>
      <c r="D291" s="31"/>
    </row>
    <row r="292" spans="1:6" ht="30">
      <c r="A292" s="98" t="s">
        <v>9</v>
      </c>
      <c r="B292" s="64" t="s">
        <v>229</v>
      </c>
      <c r="D292" s="33"/>
    </row>
    <row r="293" spans="1:6">
      <c r="A293" s="99" t="s">
        <v>230</v>
      </c>
      <c r="B293" s="2" t="s">
        <v>231</v>
      </c>
      <c r="C293" s="42">
        <v>60232</v>
      </c>
      <c r="D293" s="33"/>
      <c r="F293" s="79"/>
    </row>
    <row r="294" spans="1:6">
      <c r="A294" s="99" t="s">
        <v>232</v>
      </c>
      <c r="B294" s="2" t="s">
        <v>233</v>
      </c>
      <c r="C294" s="42">
        <v>401531</v>
      </c>
      <c r="D294" s="33"/>
    </row>
    <row r="295" spans="1:6">
      <c r="A295" s="99" t="s">
        <v>234</v>
      </c>
      <c r="B295" s="2" t="s">
        <v>235</v>
      </c>
      <c r="C295" s="42">
        <v>128000</v>
      </c>
      <c r="D295" s="33"/>
    </row>
    <row r="296" spans="1:6" ht="16.5" thickBot="1">
      <c r="A296" s="100"/>
      <c r="B296" s="39" t="s">
        <v>236</v>
      </c>
      <c r="C296" s="71">
        <f>SUM(C293:C295)</f>
        <v>589763</v>
      </c>
      <c r="D296" s="40"/>
    </row>
    <row r="297" spans="1:6" ht="16.5" thickTop="1" thickBot="1">
      <c r="A297" s="101"/>
      <c r="B297" s="25"/>
      <c r="C297" s="26"/>
      <c r="D297" s="41"/>
    </row>
    <row r="298" spans="1:6">
      <c r="A298" s="78"/>
      <c r="B298" s="2"/>
      <c r="C298" s="51"/>
      <c r="D298" s="51"/>
    </row>
    <row r="300" spans="1:6">
      <c r="C300" s="96"/>
    </row>
    <row r="301" spans="1:6">
      <c r="C301" s="96"/>
    </row>
    <row r="302" spans="1:6">
      <c r="C302" s="96">
        <f>+C301-C300</f>
        <v>0</v>
      </c>
    </row>
    <row r="304" spans="1:6">
      <c r="A304" s="2"/>
      <c r="B304" s="2"/>
      <c r="D304" s="2"/>
    </row>
    <row r="305" spans="1:4">
      <c r="A305" s="2"/>
      <c r="B305" s="2"/>
      <c r="D305" s="2"/>
    </row>
    <row r="306" spans="1:4">
      <c r="A306" s="2"/>
      <c r="B306" s="2"/>
      <c r="D306" s="2"/>
    </row>
    <row r="307" spans="1:4">
      <c r="A307" s="2"/>
      <c r="B307" s="2"/>
      <c r="D307" s="2"/>
    </row>
  </sheetData>
  <mergeCells count="11">
    <mergeCell ref="B15:D15"/>
    <mergeCell ref="B126:D126"/>
    <mergeCell ref="B171:D171"/>
    <mergeCell ref="B189:D189"/>
    <mergeCell ref="B209:D209"/>
    <mergeCell ref="B12:D12"/>
    <mergeCell ref="B6:D6"/>
    <mergeCell ref="B7:D7"/>
    <mergeCell ref="B9:D9"/>
    <mergeCell ref="B10:D10"/>
    <mergeCell ref="B11:D11"/>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A22A24677 educacion</dc:creator>
  <cp:lastModifiedBy>Claro</cp:lastModifiedBy>
  <cp:lastPrinted>2025-07-09T14:26:33Z</cp:lastPrinted>
  <dcterms:created xsi:type="dcterms:W3CDTF">2025-07-06T22:42:12Z</dcterms:created>
  <dcterms:modified xsi:type="dcterms:W3CDTF">2025-07-09T14:37:04Z</dcterms:modified>
</cp:coreProperties>
</file>