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defaultThemeVersion="124226"/>
  <mc:AlternateContent xmlns:mc="http://schemas.openxmlformats.org/markup-compatibility/2006">
    <mc:Choice Requires="x15">
      <x15ac:absPath xmlns:x15ac="http://schemas.microsoft.com/office/spreadsheetml/2010/11/ac" url="\\10.0.0.127\transparencia-oai (192.168.201.14)\Transparencia\1-OAI-2025\Documentos  para subir al  Portal 2025\Finanzas\Ingresos y Egresos\Notas de los estados financieros\"/>
    </mc:Choice>
  </mc:AlternateContent>
  <bookViews>
    <workbookView xWindow="0" yWindow="0" windowWidth="28800" windowHeight="12330"/>
  </bookViews>
  <sheets>
    <sheet name="Notas a los Estados" sheetId="1" r:id="rId1"/>
  </sheets>
  <definedNames>
    <definedName name="_Toc260211680" localSheetId="0">'Notas a los Estados'!#REF!</definedName>
    <definedName name="OLE_LINK2" localSheetId="0">'Notas a los Estados'!$B$25</definedName>
    <definedName name="OLE_LINK25" localSheetId="0">'Notas a los Estados'!$B$203</definedName>
    <definedName name="OLE_LINK31" localSheetId="0">'Notas a los Estados'!$B$223</definedName>
    <definedName name="OLE_LINK37" localSheetId="0">'Notas a los Estados'!$B$224</definedName>
    <definedName name="OLE_LINK45" localSheetId="0">'Notas a los Estados'!#REF!</definedName>
    <definedName name="OLE_LINK55" localSheetId="0">'Notas a los Estados'!#REF!</definedName>
    <definedName name="OLE_LINK57" localSheetId="0">'Notas a los Estados'!#REF!</definedName>
    <definedName name="OLE_LINK61" localSheetId="0">'Notas a los Estados'!$B$47</definedName>
    <definedName name="OLE_LINK97" localSheetId="0">'Notas a los Estados'!$B$244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89" i="1" l="1"/>
  <c r="C283" i="1"/>
  <c r="C272" i="1"/>
  <c r="C264" i="1"/>
  <c r="C239" i="1"/>
  <c r="C220" i="1"/>
  <c r="C216" i="1"/>
  <c r="C221" i="1" s="1"/>
  <c r="C199" i="1"/>
  <c r="C170" i="1"/>
  <c r="C173" i="1" s="1"/>
  <c r="C161" i="1"/>
  <c r="C145" i="1"/>
  <c r="C131" i="1"/>
  <c r="C147" i="1" s="1"/>
  <c r="C100" i="1"/>
  <c r="C89" i="1"/>
  <c r="C83" i="1"/>
  <c r="C96" i="1" s="1"/>
  <c r="C102" i="1" s="1"/>
  <c r="C79" i="1"/>
  <c r="C67" i="1"/>
  <c r="C69" i="1" s="1"/>
  <c r="C53" i="1"/>
  <c r="C42" i="1"/>
  <c r="C30" i="1"/>
  <c r="C22" i="1"/>
  <c r="C32" i="1" s="1"/>
</calcChain>
</file>

<file path=xl/sharedStrings.xml><?xml version="1.0" encoding="utf-8"?>
<sst xmlns="http://schemas.openxmlformats.org/spreadsheetml/2006/main" count="221" uniqueCount="207">
  <si>
    <t>REPÚBLICA DOMINICANA</t>
  </si>
  <si>
    <t>DIRECCIÓN NACIONAL DE CONTROL DE DROGAS</t>
  </si>
  <si>
    <t>NOTAS A LOS ESTADOS FINANCIEROS</t>
  </si>
  <si>
    <t xml:space="preserve">  AL 31 DE AGOSTO DE 2025</t>
  </si>
  <si>
    <t>(Valores en RD$)</t>
  </si>
  <si>
    <t>ACTIVOS</t>
  </si>
  <si>
    <t>Nota 7</t>
  </si>
  <si>
    <t>EFECTIVO Y EQUIVALENTES DE EFECTIVO</t>
  </si>
  <si>
    <t>El Efectivo en Caja y Banco lo conforman los balances conciliados en las cuentas bancarias de la DNCD., en el Banco de Reservas de la República Dominicana, más los balances en Caja Chica, al 31 de agosto de 2025. Corresponde al siguiente detalle:</t>
  </si>
  <si>
    <t>Cód. Cta. Contable</t>
  </si>
  <si>
    <t>Relación de Cajas Chicas</t>
  </si>
  <si>
    <t xml:space="preserve">Servicios Especiales              </t>
  </si>
  <si>
    <t>Dirección Seguridad Interna</t>
  </si>
  <si>
    <t>Dirección del CICC</t>
  </si>
  <si>
    <t>Dirección CRECAB</t>
  </si>
  <si>
    <t>Total Cajas  Chicas</t>
  </si>
  <si>
    <t>Cuentas Corrientes Banco de Reservas:</t>
  </si>
  <si>
    <t>Cuenta No.010-391857-4</t>
  </si>
  <si>
    <t>Cuenta No.240-012653-9</t>
  </si>
  <si>
    <t xml:space="preserve">Cuenta No.010-251878-5 </t>
  </si>
  <si>
    <t>Cuenta No.314-000126-8</t>
  </si>
  <si>
    <t>Cuenta No.960-669215-5</t>
  </si>
  <si>
    <t>Total Cuentas Corrientes</t>
  </si>
  <si>
    <t>Total Disponibilidad</t>
  </si>
  <si>
    <t>Nota 8</t>
  </si>
  <si>
    <t xml:space="preserve">Otras Cuentas por Cobrar a Corto Plazo  </t>
  </si>
  <si>
    <t xml:space="preserve">Se registran cuentas por cobrar a corto plazo y los depósitos dados en garantía por concepto de alquiler de las dependencias que alojan los miembros de esta DNCD., en todo el teritorio nacional.
</t>
  </si>
  <si>
    <t>Cuentas por cobrar a empleados</t>
  </si>
  <si>
    <t xml:space="preserve">Depósitos en Garantía </t>
  </si>
  <si>
    <t>Total cuentas por cobrar corto plazo</t>
  </si>
  <si>
    <t>Nota 9</t>
  </si>
  <si>
    <t>INVENTARIOS</t>
  </si>
  <si>
    <t>Se registran las mercancías o artículos gastables y combustibles utilizados para las operaciones de la institución.</t>
  </si>
  <si>
    <t>Inventarios (Existencia de Bienes de Cambio y Consumo)</t>
  </si>
  <si>
    <t>Existencia de Gasolina al Corte</t>
  </si>
  <si>
    <t>Existencia de Gasoil al Cote</t>
  </si>
  <si>
    <t>Total Inventarios (Bienes de Cambio y Consumo)</t>
  </si>
  <si>
    <t>Nota 10</t>
  </si>
  <si>
    <t>OTROS ACTIVOS CORRIENTES</t>
  </si>
  <si>
    <t xml:space="preserve">Se registran los gastos pagados por adelantados relacionados a licencias y polizas vigentes durante 1 año. 
</t>
  </si>
  <si>
    <t>Gastos Pagados por Adelantado</t>
  </si>
  <si>
    <t>Seguros Generales</t>
  </si>
  <si>
    <t>Total Gastos Pagados por Adelantado</t>
  </si>
  <si>
    <t>Total Otros Activos Corrientes</t>
  </si>
  <si>
    <t>Ctas.Cont.</t>
  </si>
  <si>
    <t>Nota 11</t>
  </si>
  <si>
    <t xml:space="preserve">PROPIEDAD, PLANTA Y EQUIPO  </t>
  </si>
  <si>
    <t>Se registran las propiedades y bienes tangibles (Activos Fijos) de esta DNCD., destinados a servir a las operaciones, menos su Depreciación Acumulada.</t>
  </si>
  <si>
    <t xml:space="preserve">Terrenos </t>
  </si>
  <si>
    <t>Mejoras (Otras Construcciones y Mejoras en Proceso)</t>
  </si>
  <si>
    <t>Depreciación Acumulada (Mejoras en Proceso de Construcción)</t>
  </si>
  <si>
    <t>Sub-Total</t>
  </si>
  <si>
    <t>Activos Fijos</t>
  </si>
  <si>
    <r>
      <rPr>
        <b/>
        <u/>
        <sz val="12"/>
        <rFont val="Arial"/>
        <family val="2"/>
      </rPr>
      <t>Menos</t>
    </r>
    <r>
      <rPr>
        <b/>
        <sz val="12"/>
        <rFont val="Arial"/>
        <family val="2"/>
      </rPr>
      <t xml:space="preserve">: </t>
    </r>
    <r>
      <rPr>
        <sz val="12"/>
        <rFont val="Arial"/>
        <family val="2"/>
      </rPr>
      <t>Depreciación Acumulada (Bienes de Uso)</t>
    </r>
  </si>
  <si>
    <t>Otros Activos por Clasificar</t>
  </si>
  <si>
    <t xml:space="preserve">Equipos de Transporte </t>
  </si>
  <si>
    <t>Depreciación Equipos de Transporte</t>
  </si>
  <si>
    <t>(*) La variación en la inversión en activos  fue de RD$73,268,419.82 Para el</t>
  </si>
  <si>
    <t>flujo se diminuyen las donaciones del 2018 de activos por RD$26,745,102.28</t>
  </si>
  <si>
    <t>lleva a una variación de RD$46,523,317.54</t>
  </si>
  <si>
    <t>(*) La Variación de la inversión en Mejoras es de RD$2,889,547.52</t>
  </si>
  <si>
    <t>Total propiedad, Planta y Equipos</t>
  </si>
  <si>
    <t>Activos intangibles (Programa de computación)</t>
  </si>
  <si>
    <t>Activos intangibles (Licencias informáticas)</t>
  </si>
  <si>
    <t>Total activos intangibles</t>
  </si>
  <si>
    <t>Total Activos no corrientes</t>
  </si>
  <si>
    <t>Terrenos corresponde a las propiedades de 1,418.36 M2 (Cert. Tit. No.2007-1414) y mejoras realizadas a las inspectorías de San Pedro de Macorís, Monte Plata, y Bayahibe, Santiago, Sede, Salón Multiuso, Sala de Prensa, Relaciones Públicas, CICC., Canina Bonao, Apoyo Tecnológico de la DNCD. Construcción de la Unidad de Reacción Táctica (URT) y construcción de los Pabellones de Oficiales y Alistados.</t>
  </si>
  <si>
    <t>PASIVOS</t>
  </si>
  <si>
    <t>Nota 12</t>
  </si>
  <si>
    <t>CUENTAS POR PAGAR CORTO PLAZO</t>
  </si>
  <si>
    <t>Las conforman los compromisos adquiridos por bienes y servicios con los proveedores de la DNCD., así como otras obligaciones de la institución.</t>
  </si>
  <si>
    <t>Proveedores Directos a Pagar a Corto Plazo</t>
  </si>
  <si>
    <t xml:space="preserve">Total Cuenta por Pagar </t>
  </si>
  <si>
    <t xml:space="preserve">Deducciones y Retenciones por Pagar         </t>
  </si>
  <si>
    <t>Están conformadas por las  retenciones del Impuesto a las Transferencias de Bienes Industrializados y servicios realizadas a terceros.</t>
  </si>
  <si>
    <t>Sueldos y Jornales por Pagar</t>
  </si>
  <si>
    <t>Retenciones 10% Alquileres</t>
  </si>
  <si>
    <t>Retenciones por pagar Plan de Pensiones Policía Nacional (Desde Mayo 2017)</t>
  </si>
  <si>
    <t>Retenciones 10% Honorario</t>
  </si>
  <si>
    <t>Retenciones del 18% ITBIS</t>
  </si>
  <si>
    <t>Retenciones del 1x1000 CODIA</t>
  </si>
  <si>
    <t>Retenciones del 1% Ley 6-86</t>
  </si>
  <si>
    <t>Retenciones del 5% Ley 253-12</t>
  </si>
  <si>
    <t>Retenciòn Costo de Supervisiòn</t>
  </si>
  <si>
    <t>Total Retenciones por Pagar</t>
  </si>
  <si>
    <t>Total Cuenta por Pagar Corto  Plazo</t>
  </si>
  <si>
    <t>Nota 13</t>
  </si>
  <si>
    <t>CUENTAS POR PAGAR LARGO PLAZO</t>
  </si>
  <si>
    <t>Las conforman los compromisos adquiridos por bienes y servicios con los proveedores de la DNCD., y otros compromisos enviados a Deuda Pública, los cuales a la fecha aún no han sido descargados y retornados a la Institución.</t>
  </si>
  <si>
    <t>Otros Pasivos por Pagar a Largo Plazo</t>
  </si>
  <si>
    <t>Total Cuenta por Pagar Largo  Plazo</t>
  </si>
  <si>
    <t>CAPITAL</t>
  </si>
  <si>
    <t>Nota 14</t>
  </si>
  <si>
    <t>ACTIVOS  NETOS / PATRIMONIO</t>
  </si>
  <si>
    <r>
      <t xml:space="preserve">Se establece el Capital Patrimonial con el levantamiento de los activos adquridos a inicio de la conformación de la institución. Este levantamiento produjo la incorporación de activos dando paso al ajuste del 2016 por el monto de </t>
    </r>
    <r>
      <rPr>
        <b/>
        <sz val="12"/>
        <rFont val="Arial"/>
        <family val="2"/>
      </rPr>
      <t>RD$25,481,444.10</t>
    </r>
    <r>
      <rPr>
        <sz val="12"/>
        <rFont val="Arial"/>
        <family val="2"/>
      </rPr>
      <t xml:space="preserve"> que sumados al capital patrimonial inicial de </t>
    </r>
    <r>
      <rPr>
        <b/>
        <sz val="12"/>
        <rFont val="Arial"/>
        <family val="2"/>
      </rPr>
      <t>RD$54,623,341.18</t>
    </r>
    <r>
      <rPr>
        <sz val="12"/>
        <rFont val="Arial"/>
        <family val="2"/>
      </rPr>
      <t xml:space="preserve">, nos da el Capital Patrimonial de </t>
    </r>
    <r>
      <rPr>
        <b/>
        <sz val="12"/>
        <rFont val="Arial"/>
        <family val="2"/>
      </rPr>
      <t>RD$80,104,785.28</t>
    </r>
    <r>
      <rPr>
        <sz val="12"/>
        <rFont val="Arial"/>
        <family val="2"/>
      </rPr>
      <t>, que se presenta en el año 2017.</t>
    </r>
  </si>
  <si>
    <t xml:space="preserve">Patrimonio Institucional </t>
  </si>
  <si>
    <t>Resultado Períodos Anteriores</t>
  </si>
  <si>
    <t>Resultado del Período</t>
  </si>
  <si>
    <t>Total Patrimonio</t>
  </si>
  <si>
    <t>INGRESOS</t>
  </si>
  <si>
    <t>Nota 15</t>
  </si>
  <si>
    <t>TRANSFERENCIAS, DONACIONES, MULTAS Y OTROS INGRESOS</t>
  </si>
  <si>
    <t>Otros Ingresos :</t>
  </si>
  <si>
    <t>Ingreso por subsidios de maternidad y enfermedad común de la SISALRIL</t>
  </si>
  <si>
    <t>Donaciones corrientes de organismos internacionales</t>
  </si>
  <si>
    <t>Donaciones corrientes del sector  privado externo</t>
  </si>
  <si>
    <t>Ingresos por contribuciones</t>
  </si>
  <si>
    <t>Otras donaciones corrientes</t>
  </si>
  <si>
    <t>4102980203</t>
  </si>
  <si>
    <t>Transferencia de la Administración Central</t>
  </si>
  <si>
    <t>Otras transferencias corrientes</t>
  </si>
  <si>
    <t>4102980303</t>
  </si>
  <si>
    <t>Ingresos por venta de formularios 2064 y 2065</t>
  </si>
  <si>
    <t>4102980403</t>
  </si>
  <si>
    <t>Ingresos por multa</t>
  </si>
  <si>
    <t>4102980405</t>
  </si>
  <si>
    <t>Ingresos por perdida de propiedad</t>
  </si>
  <si>
    <t>4102980503</t>
  </si>
  <si>
    <t>Reintegros de cheques</t>
  </si>
  <si>
    <t>4102980803</t>
  </si>
  <si>
    <t>Otros ingresos</t>
  </si>
  <si>
    <t>Total ingresoss</t>
  </si>
  <si>
    <t>GASTOS</t>
  </si>
  <si>
    <t>Nota 16</t>
  </si>
  <si>
    <t>SUELDOS, SALARIOS Y BENEFICIOS A EMPLEADOS</t>
  </si>
  <si>
    <t>Registro de los gastos remuneraciones y/o compensaciones a su personal.</t>
  </si>
  <si>
    <t>510101000100010001</t>
  </si>
  <si>
    <t>Sueldos fijos</t>
  </si>
  <si>
    <t>51010100020004</t>
  </si>
  <si>
    <t>Sueldos al personal por servicios especiales</t>
  </si>
  <si>
    <t>51010100020006</t>
  </si>
  <si>
    <t>Remuneraciones al personal de carácter temporal</t>
  </si>
  <si>
    <t>510101000300020001</t>
  </si>
  <si>
    <t>Compensación por gastos de alimentación</t>
  </si>
  <si>
    <t>Compensación servicios de seguridad</t>
  </si>
  <si>
    <t>Compensación por resultados</t>
  </si>
  <si>
    <t>Incentivo por riesgo laboral policial</t>
  </si>
  <si>
    <t>Compensación especial al personal militar</t>
  </si>
  <si>
    <t>510101000300020005</t>
  </si>
  <si>
    <t>Gastos de representación en el país</t>
  </si>
  <si>
    <t>Sub-total</t>
  </si>
  <si>
    <t>51010100080001</t>
  </si>
  <si>
    <t>Contribuciones al seguro de salud</t>
  </si>
  <si>
    <t>51010100080003</t>
  </si>
  <si>
    <t>Contribuciones al seguro de riesgo  laboral</t>
  </si>
  <si>
    <t>Total Sueldos, Salarios y Beneficios a Empleados</t>
  </si>
  <si>
    <t>Nota 17</t>
  </si>
  <si>
    <t>SUBVENCIONES Y OTROS PAGOS POR TRANSFERENCIAS Y/O CKS.</t>
  </si>
  <si>
    <t>510102000100010001</t>
  </si>
  <si>
    <t>Teléfono local</t>
  </si>
  <si>
    <t>510102000100010003</t>
  </si>
  <si>
    <t>Servicio de internet y televisión por cable</t>
  </si>
  <si>
    <t>510102000100010005</t>
  </si>
  <si>
    <t>Electricidad no cortable</t>
  </si>
  <si>
    <t>510102000100020002</t>
  </si>
  <si>
    <t>Agua</t>
  </si>
  <si>
    <t>510102000100020003</t>
  </si>
  <si>
    <t>Recolección de residuos sólidos</t>
  </si>
  <si>
    <t>Servicios sanitarios médicos y veterinarios</t>
  </si>
  <si>
    <t>Viáticos dentro del país</t>
  </si>
  <si>
    <t>Pasajes</t>
  </si>
  <si>
    <t>Alquileres y rentas de edificios y locales</t>
  </si>
  <si>
    <t>Seguro de bienes muebles</t>
  </si>
  <si>
    <t>Obras menores en edificaciones</t>
  </si>
  <si>
    <t>Comisiones y gastos bancarios</t>
  </si>
  <si>
    <t>510102000100020006</t>
  </si>
  <si>
    <t>Servicios técnicos profesionales</t>
  </si>
  <si>
    <t>Total Contratación de Servicios</t>
  </si>
  <si>
    <t>Nota 18</t>
  </si>
  <si>
    <t>SUMINISTROS Y MATERIAL PARA CONSUMO</t>
  </si>
  <si>
    <t>Registro de los gastos para las labores y mantenimiento.
Estos están Conformados de la manera  siguiente:</t>
  </si>
  <si>
    <t>Alimentos para animales</t>
  </si>
  <si>
    <t>Hilados y telas</t>
  </si>
  <si>
    <t>510102000200030003</t>
  </si>
  <si>
    <t>Papel de escritorio</t>
  </si>
  <si>
    <t>510102000200040003</t>
  </si>
  <si>
    <t>Productos de artes gráficas</t>
  </si>
  <si>
    <t>510102000200040004</t>
  </si>
  <si>
    <t>Productos de arte grafica</t>
  </si>
  <si>
    <t>Gasolina</t>
  </si>
  <si>
    <t>Gasoil</t>
  </si>
  <si>
    <t>Gas GLP</t>
  </si>
  <si>
    <t>Productos de plástico</t>
  </si>
  <si>
    <t>Productos de hojalata</t>
  </si>
  <si>
    <t>Accesorios de metal</t>
  </si>
  <si>
    <t>Productos metálicos</t>
  </si>
  <si>
    <t>Útiles de escritorio, oficina informática y de enseñanza</t>
  </si>
  <si>
    <t>Productos y útiles de defensa y seguridad</t>
  </si>
  <si>
    <t>Productos y útiles varios N.I.P</t>
  </si>
  <si>
    <t>Total Suminsitro y Materiales para Consumo</t>
  </si>
  <si>
    <t>Nota 19</t>
  </si>
  <si>
    <t>GASTOS DE DEPRECIACIÓN Y AMORTIZACIÓN</t>
  </si>
  <si>
    <t>Depreciaciones</t>
  </si>
  <si>
    <t>Amortizaciones de licencias</t>
  </si>
  <si>
    <t>Total Gastos de Depreciación y Amortización</t>
  </si>
  <si>
    <t>Nota 20</t>
  </si>
  <si>
    <t>SUBVENCIONES Y OTROS PAGOS</t>
  </si>
  <si>
    <t>Se registran los gastos en colaboraciones a instituciones y personas, entre otros.</t>
  </si>
  <si>
    <t>51040100020001</t>
  </si>
  <si>
    <t>Ayudas y donaciones programadas a hogares y personas</t>
  </si>
  <si>
    <t>Ayudas y donaciones ocasionales a hogares y personas</t>
  </si>
  <si>
    <t>Becas nacionales</t>
  </si>
  <si>
    <t>51040100020002</t>
  </si>
  <si>
    <t>Transferencias corrientes a asociaciones sin fines de lucro</t>
  </si>
  <si>
    <t>51040100020007</t>
  </si>
  <si>
    <t>Transferencias corrientes ocasionales a asociaciones sin fines de lucro</t>
  </si>
  <si>
    <t>Total Subvenciones y Otros Pagos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</si>
</sst>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_(* \(#,##0.00\);_(* &quot;-&quot;??_);_(@_)"/>
    <numFmt numFmtId="164" formatCode="#,##0.00;[Red]#,##0.00"/>
  </numFmts>
  <fonts count="19" x14ac:knownFonts="1">
    <font>
      <sz val="10"/>
      <name val="Arial"/>
    </font>
    <font>
      <sz val="11"/>
      <color theme="1"/>
      <name val="Calibri"/>
      <family val="2"/>
      <scheme val="minor"/>
    </font>
    <font>
      <sz val="12"/>
      <name val="Arial"/>
      <family val="2"/>
    </font>
    <font>
      <b/>
      <sz val="14"/>
      <color indexed="8"/>
      <name val="Arial"/>
      <family val="2"/>
    </font>
    <font>
      <sz val="10"/>
      <color rgb="FF000000"/>
      <name val="Arial"/>
      <family val="2"/>
    </font>
    <font>
      <b/>
      <sz val="16"/>
      <name val="Arial"/>
      <family val="2"/>
    </font>
    <font>
      <b/>
      <sz val="14"/>
      <name val="Arial"/>
      <family val="2"/>
    </font>
    <font>
      <b/>
      <sz val="12"/>
      <color indexed="8"/>
      <name val="Arial"/>
      <family val="2"/>
    </font>
    <font>
      <b/>
      <sz val="16"/>
      <color rgb="FF000000"/>
      <name val="Arial"/>
      <family val="2"/>
    </font>
    <font>
      <b/>
      <sz val="13"/>
      <color indexed="8"/>
      <name val="Arial"/>
      <family val="2"/>
    </font>
    <font>
      <b/>
      <sz val="12"/>
      <name val="Arial"/>
      <family val="2"/>
    </font>
    <font>
      <b/>
      <sz val="11"/>
      <name val="Arial"/>
      <family val="2"/>
    </font>
    <font>
      <sz val="11"/>
      <name val="Arial"/>
      <family val="2"/>
    </font>
    <font>
      <sz val="10"/>
      <name val="Arial"/>
      <family val="2"/>
    </font>
    <font>
      <b/>
      <sz val="13"/>
      <name val="Arial"/>
      <family val="2"/>
    </font>
    <font>
      <b/>
      <u/>
      <sz val="12"/>
      <name val="Arial"/>
      <family val="2"/>
    </font>
    <font>
      <u val="singleAccounting"/>
      <sz val="12"/>
      <name val="Arial"/>
      <family val="2"/>
    </font>
    <font>
      <b/>
      <u val="double"/>
      <sz val="12"/>
      <name val="Arial"/>
      <family val="2"/>
    </font>
    <font>
      <b/>
      <sz val="14"/>
      <color rgb="FF000000"/>
      <name val="Arial"/>
      <family val="2"/>
    </font>
  </fonts>
  <fills count="3">
    <fill>
      <patternFill patternType="none"/>
    </fill>
    <fill>
      <patternFill patternType="gray125"/>
    </fill>
    <fill>
      <patternFill patternType="solid">
        <fgColor theme="0"/>
        <bgColor indexed="64"/>
      </patternFill>
    </fill>
  </fills>
  <borders count="1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style="medium">
        <color indexed="64"/>
      </left>
      <right/>
      <top/>
      <bottom/>
      <diagonal/>
    </border>
    <border>
      <left/>
      <right style="medium">
        <color indexed="64"/>
      </right>
      <top/>
      <bottom/>
      <diagonal/>
    </border>
    <border>
      <left/>
      <right/>
      <top/>
      <bottom style="thin">
        <color indexed="64"/>
      </bottom>
      <diagonal/>
    </border>
    <border>
      <left/>
      <right/>
      <top/>
      <bottom style="double">
        <color indexed="64"/>
      </bottom>
      <diagonal/>
    </border>
    <border>
      <left/>
      <right/>
      <top style="thin">
        <color indexed="64"/>
      </top>
      <bottom style="double">
        <color indexed="64"/>
      </bottom>
      <diagonal/>
    </border>
    <border>
      <left/>
      <right/>
      <top style="thin">
        <color indexed="64"/>
      </top>
      <bottom style="thin">
        <color indexed="64"/>
      </bottom>
      <diagonal/>
    </border>
    <border>
      <left/>
      <right/>
      <top style="thin">
        <color indexed="64"/>
      </top>
      <bottom style="medium">
        <color indexed="64"/>
      </bottom>
      <diagonal/>
    </border>
  </borders>
  <cellStyleXfs count="4">
    <xf numFmtId="0" fontId="0" fillId="0" borderId="0"/>
    <xf numFmtId="43" fontId="13" fillId="0" borderId="0" applyFont="0" applyFill="0" applyBorder="0" applyAlignment="0" applyProtection="0"/>
    <xf numFmtId="43" fontId="13" fillId="0" borderId="0" applyFont="0" applyFill="0" applyBorder="0" applyAlignment="0" applyProtection="0"/>
    <xf numFmtId="0" fontId="1" fillId="0" borderId="0"/>
  </cellStyleXfs>
  <cellXfs count="108">
    <xf numFmtId="0" fontId="0" fillId="0" borderId="0" xfId="0"/>
    <xf numFmtId="0" fontId="2" fillId="0" borderId="0" xfId="0" applyFont="1"/>
    <xf numFmtId="0" fontId="2" fillId="2" borderId="0" xfId="0" applyFont="1" applyFill="1"/>
    <xf numFmtId="0" fontId="4" fillId="0" borderId="0" xfId="0" applyFont="1" applyAlignment="1">
      <alignment horizontal="center" readingOrder="2"/>
    </xf>
    <xf numFmtId="0" fontId="4" fillId="2" borderId="0" xfId="0" applyFont="1" applyFill="1" applyAlignment="1">
      <alignment horizontal="center" readingOrder="2"/>
    </xf>
    <xf numFmtId="0" fontId="5" fillId="2" borderId="0" xfId="0" applyFont="1" applyFill="1"/>
    <xf numFmtId="0" fontId="9" fillId="2" borderId="1" xfId="0" applyFont="1" applyFill="1" applyBorder="1" applyAlignment="1">
      <alignment horizontal="justify"/>
    </xf>
    <xf numFmtId="0" fontId="2" fillId="2" borderId="2" xfId="0" applyFont="1" applyFill="1" applyBorder="1"/>
    <xf numFmtId="0" fontId="2" fillId="2" borderId="3" xfId="0" applyFont="1" applyFill="1" applyBorder="1"/>
    <xf numFmtId="0" fontId="10" fillId="2" borderId="1" xfId="0" applyFont="1" applyFill="1" applyBorder="1"/>
    <xf numFmtId="0" fontId="10" fillId="2" borderId="7" xfId="0" applyFont="1" applyFill="1" applyBorder="1" applyAlignment="1">
      <alignment horizontal="center"/>
    </xf>
    <xf numFmtId="0" fontId="11" fillId="2" borderId="3" xfId="0" applyFont="1" applyFill="1" applyBorder="1" applyAlignment="1">
      <alignment horizontal="center"/>
    </xf>
    <xf numFmtId="1" fontId="10" fillId="2" borderId="0" xfId="0" applyNumberFormat="1" applyFont="1" applyFill="1" applyAlignment="1">
      <alignment horizontal="left"/>
    </xf>
    <xf numFmtId="0" fontId="10" fillId="2" borderId="8" xfId="0" applyFont="1" applyFill="1" applyBorder="1"/>
    <xf numFmtId="0" fontId="11" fillId="2" borderId="9" xfId="0" applyFont="1" applyFill="1" applyBorder="1" applyAlignment="1">
      <alignment horizontal="center"/>
    </xf>
    <xf numFmtId="0" fontId="2" fillId="2" borderId="8" xfId="0" applyFont="1" applyFill="1" applyBorder="1"/>
    <xf numFmtId="164" fontId="2" fillId="2" borderId="0" xfId="0" applyNumberFormat="1" applyFont="1" applyFill="1"/>
    <xf numFmtId="164" fontId="2" fillId="2" borderId="10" xfId="0" applyNumberFormat="1" applyFont="1" applyFill="1" applyBorder="1"/>
    <xf numFmtId="4" fontId="10" fillId="2" borderId="11" xfId="0" applyNumberFormat="1" applyFont="1" applyFill="1" applyBorder="1"/>
    <xf numFmtId="0" fontId="10" fillId="2" borderId="0" xfId="0" applyFont="1" applyFill="1" applyAlignment="1">
      <alignment horizontal="center"/>
    </xf>
    <xf numFmtId="0" fontId="12" fillId="2" borderId="9" xfId="0" applyFont="1" applyFill="1" applyBorder="1"/>
    <xf numFmtId="4" fontId="12" fillId="2" borderId="9" xfId="0" applyNumberFormat="1" applyFont="1" applyFill="1" applyBorder="1" applyAlignment="1">
      <alignment horizontal="right"/>
    </xf>
    <xf numFmtId="4" fontId="11" fillId="2" borderId="9" xfId="0" applyNumberFormat="1" applyFont="1" applyFill="1" applyBorder="1"/>
    <xf numFmtId="43" fontId="2" fillId="2" borderId="0" xfId="1" applyFont="1" applyFill="1" applyBorder="1"/>
    <xf numFmtId="4" fontId="12" fillId="2" borderId="9" xfId="0" applyNumberFormat="1" applyFont="1" applyFill="1" applyBorder="1"/>
    <xf numFmtId="0" fontId="2" fillId="2" borderId="4" xfId="0" applyFont="1" applyFill="1" applyBorder="1"/>
    <xf numFmtId="0" fontId="2" fillId="2" borderId="5" xfId="0" applyFont="1" applyFill="1" applyBorder="1"/>
    <xf numFmtId="0" fontId="12" fillId="2" borderId="6" xfId="0" applyFont="1" applyFill="1" applyBorder="1"/>
    <xf numFmtId="0" fontId="12" fillId="2" borderId="0" xfId="0" applyFont="1" applyFill="1"/>
    <xf numFmtId="4" fontId="10" fillId="2" borderId="0" xfId="0" applyNumberFormat="1" applyFont="1" applyFill="1"/>
    <xf numFmtId="0" fontId="14" fillId="2" borderId="1" xfId="0" applyFont="1" applyFill="1" applyBorder="1"/>
    <xf numFmtId="0" fontId="10" fillId="2" borderId="3" xfId="0" applyFont="1" applyFill="1" applyBorder="1" applyAlignment="1">
      <alignment horizontal="center"/>
    </xf>
    <xf numFmtId="0" fontId="2" fillId="2" borderId="8" xfId="0" applyFont="1" applyFill="1" applyBorder="1" applyAlignment="1">
      <alignment horizontal="left" vertical="top" wrapText="1"/>
    </xf>
    <xf numFmtId="0" fontId="2" fillId="2" borderId="9" xfId="0" applyFont="1" applyFill="1" applyBorder="1"/>
    <xf numFmtId="4" fontId="2" fillId="2" borderId="0" xfId="0" applyNumberFormat="1" applyFont="1" applyFill="1" applyAlignment="1">
      <alignment horizontal="right"/>
    </xf>
    <xf numFmtId="4" fontId="2" fillId="2" borderId="9" xfId="0" applyNumberFormat="1" applyFont="1" applyFill="1" applyBorder="1" applyAlignment="1">
      <alignment horizontal="right"/>
    </xf>
    <xf numFmtId="4" fontId="0" fillId="0" borderId="0" xfId="0" applyNumberFormat="1"/>
    <xf numFmtId="0" fontId="2" fillId="2" borderId="0" xfId="0" applyFont="1" applyFill="1" applyAlignment="1">
      <alignment horizontal="left"/>
    </xf>
    <xf numFmtId="4" fontId="2" fillId="2" borderId="10" xfId="0" applyNumberFormat="1" applyFont="1" applyFill="1" applyBorder="1" applyAlignment="1">
      <alignment horizontal="right"/>
    </xf>
    <xf numFmtId="0" fontId="10" fillId="2" borderId="8" xfId="0" applyFont="1" applyFill="1" applyBorder="1" applyAlignment="1">
      <alignment horizontal="left"/>
    </xf>
    <xf numFmtId="4" fontId="10" fillId="2" borderId="9" xfId="0" applyNumberFormat="1" applyFont="1" applyFill="1" applyBorder="1"/>
    <xf numFmtId="0" fontId="2" fillId="2" borderId="6" xfId="0" applyFont="1" applyFill="1" applyBorder="1"/>
    <xf numFmtId="43" fontId="2" fillId="2" borderId="0" xfId="2" applyFont="1" applyFill="1" applyBorder="1"/>
    <xf numFmtId="43" fontId="2" fillId="2" borderId="9" xfId="2" applyFont="1" applyFill="1" applyBorder="1"/>
    <xf numFmtId="0" fontId="10" fillId="2" borderId="9" xfId="0" applyFont="1" applyFill="1" applyBorder="1" applyAlignment="1">
      <alignment horizontal="center"/>
    </xf>
    <xf numFmtId="43" fontId="10" fillId="2" borderId="12" xfId="1" applyFont="1" applyFill="1" applyBorder="1"/>
    <xf numFmtId="4" fontId="10" fillId="2" borderId="12" xfId="0" applyNumberFormat="1" applyFont="1" applyFill="1" applyBorder="1" applyAlignment="1">
      <alignment horizontal="right"/>
    </xf>
    <xf numFmtId="4" fontId="10" fillId="2" borderId="9" xfId="0" applyNumberFormat="1" applyFont="1" applyFill="1" applyBorder="1" applyAlignment="1">
      <alignment horizontal="right"/>
    </xf>
    <xf numFmtId="4" fontId="10" fillId="2" borderId="0" xfId="0" applyNumberFormat="1" applyFont="1" applyFill="1" applyAlignment="1">
      <alignment horizontal="right"/>
    </xf>
    <xf numFmtId="0" fontId="10" fillId="2" borderId="0" xfId="0" applyFont="1" applyFill="1"/>
    <xf numFmtId="0" fontId="10" fillId="2" borderId="5" xfId="0" applyFont="1" applyFill="1" applyBorder="1" applyAlignment="1">
      <alignment horizontal="center"/>
    </xf>
    <xf numFmtId="4" fontId="2" fillId="2" borderId="0" xfId="0" applyNumberFormat="1" applyFont="1" applyFill="1"/>
    <xf numFmtId="4" fontId="2" fillId="2" borderId="9" xfId="0" applyNumberFormat="1" applyFont="1" applyFill="1" applyBorder="1"/>
    <xf numFmtId="43" fontId="2" fillId="2" borderId="0" xfId="1" applyFont="1" applyFill="1" applyBorder="1" applyAlignment="1">
      <alignment horizontal="center"/>
    </xf>
    <xf numFmtId="4" fontId="10" fillId="2" borderId="13" xfId="0" applyNumberFormat="1" applyFont="1" applyFill="1" applyBorder="1"/>
    <xf numFmtId="43" fontId="16" fillId="2" borderId="0" xfId="1" applyFont="1" applyFill="1" applyBorder="1" applyAlignment="1">
      <alignment horizontal="center"/>
    </xf>
    <xf numFmtId="40" fontId="2" fillId="2" borderId="9" xfId="0" applyNumberFormat="1" applyFont="1" applyFill="1" applyBorder="1"/>
    <xf numFmtId="39" fontId="15" fillId="2" borderId="0" xfId="1" applyNumberFormat="1" applyFont="1" applyFill="1" applyBorder="1"/>
    <xf numFmtId="39" fontId="10" fillId="2" borderId="0" xfId="1" applyNumberFormat="1" applyFont="1" applyFill="1" applyBorder="1"/>
    <xf numFmtId="43" fontId="10" fillId="2" borderId="13" xfId="1" applyFont="1" applyFill="1" applyBorder="1"/>
    <xf numFmtId="0" fontId="10" fillId="2" borderId="4" xfId="0" applyFont="1" applyFill="1" applyBorder="1"/>
    <xf numFmtId="0" fontId="14" fillId="2" borderId="8" xfId="0" applyFont="1" applyFill="1" applyBorder="1"/>
    <xf numFmtId="4" fontId="10" fillId="2" borderId="10" xfId="0" applyNumberFormat="1" applyFont="1" applyFill="1" applyBorder="1"/>
    <xf numFmtId="4" fontId="17" fillId="2" borderId="0" xfId="0" applyNumberFormat="1" applyFont="1" applyFill="1" applyAlignment="1">
      <alignment horizontal="right"/>
    </xf>
    <xf numFmtId="0" fontId="2" fillId="2" borderId="8" xfId="0" applyFont="1" applyFill="1" applyBorder="1" applyAlignment="1">
      <alignment horizontal="left" vertical="center" wrapText="1"/>
    </xf>
    <xf numFmtId="0" fontId="2" fillId="2" borderId="8" xfId="3" applyFont="1" applyFill="1" applyBorder="1" applyAlignment="1">
      <alignment horizontal="left" vertical="top" wrapText="1"/>
    </xf>
    <xf numFmtId="0" fontId="2" fillId="2" borderId="8" xfId="3" applyFont="1" applyFill="1" applyBorder="1" applyAlignment="1">
      <alignment horizontal="left" vertical="center" wrapText="1"/>
    </xf>
    <xf numFmtId="0" fontId="10" fillId="2" borderId="8" xfId="0" applyFont="1" applyFill="1" applyBorder="1" applyAlignment="1">
      <alignment horizontal="left" vertical="top"/>
    </xf>
    <xf numFmtId="40" fontId="10" fillId="2" borderId="9" xfId="0" applyNumberFormat="1" applyFont="1" applyFill="1" applyBorder="1"/>
    <xf numFmtId="40" fontId="10" fillId="2" borderId="0" xfId="0" applyNumberFormat="1" applyFont="1" applyFill="1"/>
    <xf numFmtId="4" fontId="2" fillId="0" borderId="0" xfId="0" applyNumberFormat="1" applyFont="1"/>
    <xf numFmtId="43" fontId="10" fillId="2" borderId="11" xfId="1" applyFont="1" applyFill="1" applyBorder="1"/>
    <xf numFmtId="43" fontId="2" fillId="2" borderId="0" xfId="1" applyFont="1" applyFill="1" applyBorder="1" applyAlignment="1">
      <alignment horizontal="right"/>
    </xf>
    <xf numFmtId="43" fontId="2" fillId="2" borderId="9" xfId="2" applyFont="1" applyFill="1" applyBorder="1" applyAlignment="1">
      <alignment horizontal="right"/>
    </xf>
    <xf numFmtId="43" fontId="10" fillId="2" borderId="9" xfId="2" applyFont="1" applyFill="1" applyBorder="1"/>
    <xf numFmtId="39" fontId="2" fillId="2" borderId="10" xfId="0" applyNumberFormat="1" applyFont="1" applyFill="1" applyBorder="1"/>
    <xf numFmtId="43" fontId="10" fillId="2" borderId="9" xfId="2" applyFont="1" applyFill="1" applyBorder="1" applyAlignment="1">
      <alignment horizontal="right"/>
    </xf>
    <xf numFmtId="0" fontId="10" fillId="2" borderId="8" xfId="0" applyFont="1" applyFill="1" applyBorder="1" applyAlignment="1">
      <alignment wrapText="1"/>
    </xf>
    <xf numFmtId="1" fontId="2" fillId="2" borderId="0" xfId="0" applyNumberFormat="1" applyFont="1" applyFill="1" applyAlignment="1">
      <alignment horizontal="left"/>
    </xf>
    <xf numFmtId="43" fontId="2" fillId="0" borderId="0" xfId="0" applyNumberFormat="1" applyFont="1"/>
    <xf numFmtId="0" fontId="10" fillId="2" borderId="4" xfId="0" applyFont="1" applyFill="1" applyBorder="1" applyAlignment="1">
      <alignment horizontal="left"/>
    </xf>
    <xf numFmtId="4" fontId="10" fillId="2" borderId="5" xfId="0" applyNumberFormat="1" applyFont="1" applyFill="1" applyBorder="1"/>
    <xf numFmtId="4" fontId="10" fillId="2" borderId="6" xfId="0" applyNumberFormat="1" applyFont="1" applyFill="1" applyBorder="1"/>
    <xf numFmtId="1" fontId="2" fillId="2" borderId="0" xfId="0" applyNumberFormat="1" applyFont="1" applyFill="1"/>
    <xf numFmtId="0" fontId="14" fillId="2" borderId="1" xfId="0" applyFont="1" applyFill="1" applyBorder="1" applyAlignment="1">
      <alignment horizontal="left" vertical="center" wrapText="1"/>
    </xf>
    <xf numFmtId="0" fontId="2" fillId="2" borderId="8" xfId="0" applyFont="1" applyFill="1" applyBorder="1" applyAlignment="1">
      <alignment wrapText="1"/>
    </xf>
    <xf numFmtId="43" fontId="10" fillId="2" borderId="13" xfId="1" applyFont="1" applyFill="1" applyBorder="1" applyAlignment="1">
      <alignment horizontal="right"/>
    </xf>
    <xf numFmtId="43" fontId="10" fillId="2" borderId="0" xfId="1" applyFont="1" applyFill="1" applyBorder="1" applyAlignment="1">
      <alignment horizontal="right"/>
    </xf>
    <xf numFmtId="43" fontId="10" fillId="2" borderId="5" xfId="1" applyFont="1" applyFill="1" applyBorder="1"/>
    <xf numFmtId="0" fontId="14" fillId="2" borderId="1" xfId="0" applyFont="1" applyFill="1" applyBorder="1" applyAlignment="1">
      <alignment vertical="center"/>
    </xf>
    <xf numFmtId="43" fontId="10" fillId="2" borderId="14" xfId="1" applyFont="1" applyFill="1" applyBorder="1"/>
    <xf numFmtId="0" fontId="14" fillId="2" borderId="1" xfId="0" applyFont="1" applyFill="1" applyBorder="1" applyAlignment="1">
      <alignment horizontal="left"/>
    </xf>
    <xf numFmtId="1" fontId="0" fillId="0" borderId="0" xfId="0" applyNumberFormat="1" applyAlignment="1">
      <alignment horizontal="left"/>
    </xf>
    <xf numFmtId="4" fontId="2" fillId="2" borderId="5" xfId="0" applyNumberFormat="1" applyFont="1" applyFill="1" applyBorder="1"/>
    <xf numFmtId="4" fontId="2" fillId="2" borderId="6" xfId="0" applyNumberFormat="1" applyFont="1" applyFill="1" applyBorder="1"/>
    <xf numFmtId="0" fontId="2" fillId="0" borderId="0" xfId="0" applyFont="1" applyAlignment="1">
      <alignment horizontal="left"/>
    </xf>
    <xf numFmtId="43" fontId="2" fillId="2" borderId="10" xfId="2" applyFont="1" applyFill="1" applyBorder="1"/>
    <xf numFmtId="43" fontId="2" fillId="2" borderId="0" xfId="0" applyNumberFormat="1" applyFont="1" applyFill="1"/>
    <xf numFmtId="0" fontId="2" fillId="2" borderId="4"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6" xfId="0" applyFont="1" applyFill="1" applyBorder="1" applyAlignment="1">
      <alignment horizontal="left" vertical="top" wrapText="1"/>
    </xf>
    <xf numFmtId="0" fontId="8" fillId="2" borderId="0" xfId="0" applyFont="1" applyFill="1" applyAlignment="1">
      <alignment horizontal="center"/>
    </xf>
    <xf numFmtId="0" fontId="18" fillId="2" borderId="0" xfId="0" applyFont="1" applyFill="1" applyAlignment="1">
      <alignment horizontal="center"/>
    </xf>
    <xf numFmtId="0" fontId="3" fillId="0" borderId="0" xfId="0" applyFont="1" applyAlignment="1">
      <alignment horizontal="center" readingOrder="2"/>
    </xf>
    <xf numFmtId="0" fontId="5" fillId="0" borderId="0" xfId="0" applyFont="1" applyAlignment="1">
      <alignment horizontal="center"/>
    </xf>
    <xf numFmtId="0" fontId="6" fillId="0" borderId="0" xfId="0" applyFont="1" applyAlignment="1">
      <alignment horizontal="center"/>
    </xf>
    <xf numFmtId="0" fontId="7" fillId="0" borderId="0" xfId="0" applyFont="1" applyAlignment="1">
      <alignment horizontal="center"/>
    </xf>
    <xf numFmtId="0" fontId="8" fillId="0" borderId="0" xfId="0" applyFont="1" applyAlignment="1">
      <alignment horizontal="center"/>
    </xf>
  </cellXfs>
  <cellStyles count="4">
    <cellStyle name="Millares" xfId="1" builtinId="3"/>
    <cellStyle name="Millares 3" xfId="2"/>
    <cellStyle name="Normal" xfId="0" builtinId="0"/>
    <cellStyle name="Normal 4"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3267075</xdr:colOff>
      <xdr:row>0</xdr:row>
      <xdr:rowOff>133350</xdr:rowOff>
    </xdr:from>
    <xdr:to>
      <xdr:col>1</xdr:col>
      <xdr:colOff>4000500</xdr:colOff>
      <xdr:row>4</xdr:row>
      <xdr:rowOff>180975</xdr:rowOff>
    </xdr:to>
    <xdr:pic>
      <xdr:nvPicPr>
        <xdr:cNvPr id="2" name="Picture 3">
          <a:extLst>
            <a:ext uri="{FF2B5EF4-FFF2-40B4-BE49-F238E27FC236}">
              <a16:creationId xmlns:a16="http://schemas.microsoft.com/office/drawing/2014/main" id="{11C0E658-994A-4920-B207-B516D4D4949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267075" y="123825"/>
          <a:ext cx="733425" cy="752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1</xdr:col>
      <xdr:colOff>1823084</xdr:colOff>
      <xdr:row>289</xdr:row>
      <xdr:rowOff>57150</xdr:rowOff>
    </xdr:from>
    <xdr:ext cx="2720341" cy="298800"/>
    <xdr:sp macro="" textlink="">
      <xdr:nvSpPr>
        <xdr:cNvPr id="3" name="3 CuadroTexto">
          <a:extLst>
            <a:ext uri="{FF2B5EF4-FFF2-40B4-BE49-F238E27FC236}">
              <a16:creationId xmlns:a16="http://schemas.microsoft.com/office/drawing/2014/main" id="{8B08ACE9-23C0-4DCD-9F04-E4D3CEF2B742}"/>
            </a:ext>
          </a:extLst>
        </xdr:cNvPr>
        <xdr:cNvSpPr txBox="1"/>
      </xdr:nvSpPr>
      <xdr:spPr>
        <a:xfrm>
          <a:off x="1823084" y="59683650"/>
          <a:ext cx="2720341" cy="29880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r>
            <a:rPr lang="es-DO" sz="1400" b="1" baseline="0">
              <a:latin typeface="Arial" pitchFamily="34" charset="0"/>
              <a:cs typeface="Arial" pitchFamily="34" charset="0"/>
            </a:rPr>
            <a:t>Enc. Depto. de Contabilidad, </a:t>
          </a:r>
        </a:p>
      </xdr:txBody>
    </xdr:sp>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94"/>
  <sheetViews>
    <sheetView tabSelected="1" topLeftCell="B280" zoomScaleNormal="100" workbookViewId="0">
      <selection activeCell="C292" sqref="C292"/>
    </sheetView>
  </sheetViews>
  <sheetFormatPr baseColWidth="10" defaultRowHeight="15" x14ac:dyDescent="0.2"/>
  <cols>
    <col min="1" max="1" width="1.42578125" style="1" hidden="1" customWidth="1"/>
    <col min="2" max="2" width="81.28515625" style="1" customWidth="1"/>
    <col min="3" max="3" width="21.28515625" style="2" bestFit="1" customWidth="1"/>
    <col min="4" max="4" width="6.28515625" style="1" customWidth="1"/>
    <col min="5" max="5" width="11.42578125" style="1"/>
    <col min="6" max="6" width="18.7109375" style="1" bestFit="1" customWidth="1"/>
    <col min="7" max="256" width="11.42578125" style="1"/>
    <col min="257" max="257" width="0" style="1" hidden="1" customWidth="1"/>
    <col min="258" max="258" width="81.28515625" style="1" customWidth="1"/>
    <col min="259" max="259" width="21.28515625" style="1" bestFit="1" customWidth="1"/>
    <col min="260" max="260" width="6.28515625" style="1" customWidth="1"/>
    <col min="261" max="261" width="11.42578125" style="1"/>
    <col min="262" max="262" width="18.7109375" style="1" bestFit="1" customWidth="1"/>
    <col min="263" max="512" width="11.42578125" style="1"/>
    <col min="513" max="513" width="0" style="1" hidden="1" customWidth="1"/>
    <col min="514" max="514" width="81.28515625" style="1" customWidth="1"/>
    <col min="515" max="515" width="21.28515625" style="1" bestFit="1" customWidth="1"/>
    <col min="516" max="516" width="6.28515625" style="1" customWidth="1"/>
    <col min="517" max="517" width="11.42578125" style="1"/>
    <col min="518" max="518" width="18.7109375" style="1" bestFit="1" customWidth="1"/>
    <col min="519" max="768" width="11.42578125" style="1"/>
    <col min="769" max="769" width="0" style="1" hidden="1" customWidth="1"/>
    <col min="770" max="770" width="81.28515625" style="1" customWidth="1"/>
    <col min="771" max="771" width="21.28515625" style="1" bestFit="1" customWidth="1"/>
    <col min="772" max="772" width="6.28515625" style="1" customWidth="1"/>
    <col min="773" max="773" width="11.42578125" style="1"/>
    <col min="774" max="774" width="18.7109375" style="1" bestFit="1" customWidth="1"/>
    <col min="775" max="1024" width="11.42578125" style="1"/>
    <col min="1025" max="1025" width="0" style="1" hidden="1" customWidth="1"/>
    <col min="1026" max="1026" width="81.28515625" style="1" customWidth="1"/>
    <col min="1027" max="1027" width="21.28515625" style="1" bestFit="1" customWidth="1"/>
    <col min="1028" max="1028" width="6.28515625" style="1" customWidth="1"/>
    <col min="1029" max="1029" width="11.42578125" style="1"/>
    <col min="1030" max="1030" width="18.7109375" style="1" bestFit="1" customWidth="1"/>
    <col min="1031" max="1280" width="11.42578125" style="1"/>
    <col min="1281" max="1281" width="0" style="1" hidden="1" customWidth="1"/>
    <col min="1282" max="1282" width="81.28515625" style="1" customWidth="1"/>
    <col min="1283" max="1283" width="21.28515625" style="1" bestFit="1" customWidth="1"/>
    <col min="1284" max="1284" width="6.28515625" style="1" customWidth="1"/>
    <col min="1285" max="1285" width="11.42578125" style="1"/>
    <col min="1286" max="1286" width="18.7109375" style="1" bestFit="1" customWidth="1"/>
    <col min="1287" max="1536" width="11.42578125" style="1"/>
    <col min="1537" max="1537" width="0" style="1" hidden="1" customWidth="1"/>
    <col min="1538" max="1538" width="81.28515625" style="1" customWidth="1"/>
    <col min="1539" max="1539" width="21.28515625" style="1" bestFit="1" customWidth="1"/>
    <col min="1540" max="1540" width="6.28515625" style="1" customWidth="1"/>
    <col min="1541" max="1541" width="11.42578125" style="1"/>
    <col min="1542" max="1542" width="18.7109375" style="1" bestFit="1" customWidth="1"/>
    <col min="1543" max="1792" width="11.42578125" style="1"/>
    <col min="1793" max="1793" width="0" style="1" hidden="1" customWidth="1"/>
    <col min="1794" max="1794" width="81.28515625" style="1" customWidth="1"/>
    <col min="1795" max="1795" width="21.28515625" style="1" bestFit="1" customWidth="1"/>
    <col min="1796" max="1796" width="6.28515625" style="1" customWidth="1"/>
    <col min="1797" max="1797" width="11.42578125" style="1"/>
    <col min="1798" max="1798" width="18.7109375" style="1" bestFit="1" customWidth="1"/>
    <col min="1799" max="2048" width="11.42578125" style="1"/>
    <col min="2049" max="2049" width="0" style="1" hidden="1" customWidth="1"/>
    <col min="2050" max="2050" width="81.28515625" style="1" customWidth="1"/>
    <col min="2051" max="2051" width="21.28515625" style="1" bestFit="1" customWidth="1"/>
    <col min="2052" max="2052" width="6.28515625" style="1" customWidth="1"/>
    <col min="2053" max="2053" width="11.42578125" style="1"/>
    <col min="2054" max="2054" width="18.7109375" style="1" bestFit="1" customWidth="1"/>
    <col min="2055" max="2304" width="11.42578125" style="1"/>
    <col min="2305" max="2305" width="0" style="1" hidden="1" customWidth="1"/>
    <col min="2306" max="2306" width="81.28515625" style="1" customWidth="1"/>
    <col min="2307" max="2307" width="21.28515625" style="1" bestFit="1" customWidth="1"/>
    <col min="2308" max="2308" width="6.28515625" style="1" customWidth="1"/>
    <col min="2309" max="2309" width="11.42578125" style="1"/>
    <col min="2310" max="2310" width="18.7109375" style="1" bestFit="1" customWidth="1"/>
    <col min="2311" max="2560" width="11.42578125" style="1"/>
    <col min="2561" max="2561" width="0" style="1" hidden="1" customWidth="1"/>
    <col min="2562" max="2562" width="81.28515625" style="1" customWidth="1"/>
    <col min="2563" max="2563" width="21.28515625" style="1" bestFit="1" customWidth="1"/>
    <col min="2564" max="2564" width="6.28515625" style="1" customWidth="1"/>
    <col min="2565" max="2565" width="11.42578125" style="1"/>
    <col min="2566" max="2566" width="18.7109375" style="1" bestFit="1" customWidth="1"/>
    <col min="2567" max="2816" width="11.42578125" style="1"/>
    <col min="2817" max="2817" width="0" style="1" hidden="1" customWidth="1"/>
    <col min="2818" max="2818" width="81.28515625" style="1" customWidth="1"/>
    <col min="2819" max="2819" width="21.28515625" style="1" bestFit="1" customWidth="1"/>
    <col min="2820" max="2820" width="6.28515625" style="1" customWidth="1"/>
    <col min="2821" max="2821" width="11.42578125" style="1"/>
    <col min="2822" max="2822" width="18.7109375" style="1" bestFit="1" customWidth="1"/>
    <col min="2823" max="3072" width="11.42578125" style="1"/>
    <col min="3073" max="3073" width="0" style="1" hidden="1" customWidth="1"/>
    <col min="3074" max="3074" width="81.28515625" style="1" customWidth="1"/>
    <col min="3075" max="3075" width="21.28515625" style="1" bestFit="1" customWidth="1"/>
    <col min="3076" max="3076" width="6.28515625" style="1" customWidth="1"/>
    <col min="3077" max="3077" width="11.42578125" style="1"/>
    <col min="3078" max="3078" width="18.7109375" style="1" bestFit="1" customWidth="1"/>
    <col min="3079" max="3328" width="11.42578125" style="1"/>
    <col min="3329" max="3329" width="0" style="1" hidden="1" customWidth="1"/>
    <col min="3330" max="3330" width="81.28515625" style="1" customWidth="1"/>
    <col min="3331" max="3331" width="21.28515625" style="1" bestFit="1" customWidth="1"/>
    <col min="3332" max="3332" width="6.28515625" style="1" customWidth="1"/>
    <col min="3333" max="3333" width="11.42578125" style="1"/>
    <col min="3334" max="3334" width="18.7109375" style="1" bestFit="1" customWidth="1"/>
    <col min="3335" max="3584" width="11.42578125" style="1"/>
    <col min="3585" max="3585" width="0" style="1" hidden="1" customWidth="1"/>
    <col min="3586" max="3586" width="81.28515625" style="1" customWidth="1"/>
    <col min="3587" max="3587" width="21.28515625" style="1" bestFit="1" customWidth="1"/>
    <col min="3588" max="3588" width="6.28515625" style="1" customWidth="1"/>
    <col min="3589" max="3589" width="11.42578125" style="1"/>
    <col min="3590" max="3590" width="18.7109375" style="1" bestFit="1" customWidth="1"/>
    <col min="3591" max="3840" width="11.42578125" style="1"/>
    <col min="3841" max="3841" width="0" style="1" hidden="1" customWidth="1"/>
    <col min="3842" max="3842" width="81.28515625" style="1" customWidth="1"/>
    <col min="3843" max="3843" width="21.28515625" style="1" bestFit="1" customWidth="1"/>
    <col min="3844" max="3844" width="6.28515625" style="1" customWidth="1"/>
    <col min="3845" max="3845" width="11.42578125" style="1"/>
    <col min="3846" max="3846" width="18.7109375" style="1" bestFit="1" customWidth="1"/>
    <col min="3847" max="4096" width="11.42578125" style="1"/>
    <col min="4097" max="4097" width="0" style="1" hidden="1" customWidth="1"/>
    <col min="4098" max="4098" width="81.28515625" style="1" customWidth="1"/>
    <col min="4099" max="4099" width="21.28515625" style="1" bestFit="1" customWidth="1"/>
    <col min="4100" max="4100" width="6.28515625" style="1" customWidth="1"/>
    <col min="4101" max="4101" width="11.42578125" style="1"/>
    <col min="4102" max="4102" width="18.7109375" style="1" bestFit="1" customWidth="1"/>
    <col min="4103" max="4352" width="11.42578125" style="1"/>
    <col min="4353" max="4353" width="0" style="1" hidden="1" customWidth="1"/>
    <col min="4354" max="4354" width="81.28515625" style="1" customWidth="1"/>
    <col min="4355" max="4355" width="21.28515625" style="1" bestFit="1" customWidth="1"/>
    <col min="4356" max="4356" width="6.28515625" style="1" customWidth="1"/>
    <col min="4357" max="4357" width="11.42578125" style="1"/>
    <col min="4358" max="4358" width="18.7109375" style="1" bestFit="1" customWidth="1"/>
    <col min="4359" max="4608" width="11.42578125" style="1"/>
    <col min="4609" max="4609" width="0" style="1" hidden="1" customWidth="1"/>
    <col min="4610" max="4610" width="81.28515625" style="1" customWidth="1"/>
    <col min="4611" max="4611" width="21.28515625" style="1" bestFit="1" customWidth="1"/>
    <col min="4612" max="4612" width="6.28515625" style="1" customWidth="1"/>
    <col min="4613" max="4613" width="11.42578125" style="1"/>
    <col min="4614" max="4614" width="18.7109375" style="1" bestFit="1" customWidth="1"/>
    <col min="4615" max="4864" width="11.42578125" style="1"/>
    <col min="4865" max="4865" width="0" style="1" hidden="1" customWidth="1"/>
    <col min="4866" max="4866" width="81.28515625" style="1" customWidth="1"/>
    <col min="4867" max="4867" width="21.28515625" style="1" bestFit="1" customWidth="1"/>
    <col min="4868" max="4868" width="6.28515625" style="1" customWidth="1"/>
    <col min="4869" max="4869" width="11.42578125" style="1"/>
    <col min="4870" max="4870" width="18.7109375" style="1" bestFit="1" customWidth="1"/>
    <col min="4871" max="5120" width="11.42578125" style="1"/>
    <col min="5121" max="5121" width="0" style="1" hidden="1" customWidth="1"/>
    <col min="5122" max="5122" width="81.28515625" style="1" customWidth="1"/>
    <col min="5123" max="5123" width="21.28515625" style="1" bestFit="1" customWidth="1"/>
    <col min="5124" max="5124" width="6.28515625" style="1" customWidth="1"/>
    <col min="5125" max="5125" width="11.42578125" style="1"/>
    <col min="5126" max="5126" width="18.7109375" style="1" bestFit="1" customWidth="1"/>
    <col min="5127" max="5376" width="11.42578125" style="1"/>
    <col min="5377" max="5377" width="0" style="1" hidden="1" customWidth="1"/>
    <col min="5378" max="5378" width="81.28515625" style="1" customWidth="1"/>
    <col min="5379" max="5379" width="21.28515625" style="1" bestFit="1" customWidth="1"/>
    <col min="5380" max="5380" width="6.28515625" style="1" customWidth="1"/>
    <col min="5381" max="5381" width="11.42578125" style="1"/>
    <col min="5382" max="5382" width="18.7109375" style="1" bestFit="1" customWidth="1"/>
    <col min="5383" max="5632" width="11.42578125" style="1"/>
    <col min="5633" max="5633" width="0" style="1" hidden="1" customWidth="1"/>
    <col min="5634" max="5634" width="81.28515625" style="1" customWidth="1"/>
    <col min="5635" max="5635" width="21.28515625" style="1" bestFit="1" customWidth="1"/>
    <col min="5636" max="5636" width="6.28515625" style="1" customWidth="1"/>
    <col min="5637" max="5637" width="11.42578125" style="1"/>
    <col min="5638" max="5638" width="18.7109375" style="1" bestFit="1" customWidth="1"/>
    <col min="5639" max="5888" width="11.42578125" style="1"/>
    <col min="5889" max="5889" width="0" style="1" hidden="1" customWidth="1"/>
    <col min="5890" max="5890" width="81.28515625" style="1" customWidth="1"/>
    <col min="5891" max="5891" width="21.28515625" style="1" bestFit="1" customWidth="1"/>
    <col min="5892" max="5892" width="6.28515625" style="1" customWidth="1"/>
    <col min="5893" max="5893" width="11.42578125" style="1"/>
    <col min="5894" max="5894" width="18.7109375" style="1" bestFit="1" customWidth="1"/>
    <col min="5895" max="6144" width="11.42578125" style="1"/>
    <col min="6145" max="6145" width="0" style="1" hidden="1" customWidth="1"/>
    <col min="6146" max="6146" width="81.28515625" style="1" customWidth="1"/>
    <col min="6147" max="6147" width="21.28515625" style="1" bestFit="1" customWidth="1"/>
    <col min="6148" max="6148" width="6.28515625" style="1" customWidth="1"/>
    <col min="6149" max="6149" width="11.42578125" style="1"/>
    <col min="6150" max="6150" width="18.7109375" style="1" bestFit="1" customWidth="1"/>
    <col min="6151" max="6400" width="11.42578125" style="1"/>
    <col min="6401" max="6401" width="0" style="1" hidden="1" customWidth="1"/>
    <col min="6402" max="6402" width="81.28515625" style="1" customWidth="1"/>
    <col min="6403" max="6403" width="21.28515625" style="1" bestFit="1" customWidth="1"/>
    <col min="6404" max="6404" width="6.28515625" style="1" customWidth="1"/>
    <col min="6405" max="6405" width="11.42578125" style="1"/>
    <col min="6406" max="6406" width="18.7109375" style="1" bestFit="1" customWidth="1"/>
    <col min="6407" max="6656" width="11.42578125" style="1"/>
    <col min="6657" max="6657" width="0" style="1" hidden="1" customWidth="1"/>
    <col min="6658" max="6658" width="81.28515625" style="1" customWidth="1"/>
    <col min="6659" max="6659" width="21.28515625" style="1" bestFit="1" customWidth="1"/>
    <col min="6660" max="6660" width="6.28515625" style="1" customWidth="1"/>
    <col min="6661" max="6661" width="11.42578125" style="1"/>
    <col min="6662" max="6662" width="18.7109375" style="1" bestFit="1" customWidth="1"/>
    <col min="6663" max="6912" width="11.42578125" style="1"/>
    <col min="6913" max="6913" width="0" style="1" hidden="1" customWidth="1"/>
    <col min="6914" max="6914" width="81.28515625" style="1" customWidth="1"/>
    <col min="6915" max="6915" width="21.28515625" style="1" bestFit="1" customWidth="1"/>
    <col min="6916" max="6916" width="6.28515625" style="1" customWidth="1"/>
    <col min="6917" max="6917" width="11.42578125" style="1"/>
    <col min="6918" max="6918" width="18.7109375" style="1" bestFit="1" customWidth="1"/>
    <col min="6919" max="7168" width="11.42578125" style="1"/>
    <col min="7169" max="7169" width="0" style="1" hidden="1" customWidth="1"/>
    <col min="7170" max="7170" width="81.28515625" style="1" customWidth="1"/>
    <col min="7171" max="7171" width="21.28515625" style="1" bestFit="1" customWidth="1"/>
    <col min="7172" max="7172" width="6.28515625" style="1" customWidth="1"/>
    <col min="7173" max="7173" width="11.42578125" style="1"/>
    <col min="7174" max="7174" width="18.7109375" style="1" bestFit="1" customWidth="1"/>
    <col min="7175" max="7424" width="11.42578125" style="1"/>
    <col min="7425" max="7425" width="0" style="1" hidden="1" customWidth="1"/>
    <col min="7426" max="7426" width="81.28515625" style="1" customWidth="1"/>
    <col min="7427" max="7427" width="21.28515625" style="1" bestFit="1" customWidth="1"/>
    <col min="7428" max="7428" width="6.28515625" style="1" customWidth="1"/>
    <col min="7429" max="7429" width="11.42578125" style="1"/>
    <col min="7430" max="7430" width="18.7109375" style="1" bestFit="1" customWidth="1"/>
    <col min="7431" max="7680" width="11.42578125" style="1"/>
    <col min="7681" max="7681" width="0" style="1" hidden="1" customWidth="1"/>
    <col min="7682" max="7682" width="81.28515625" style="1" customWidth="1"/>
    <col min="7683" max="7683" width="21.28515625" style="1" bestFit="1" customWidth="1"/>
    <col min="7684" max="7684" width="6.28515625" style="1" customWidth="1"/>
    <col min="7685" max="7685" width="11.42578125" style="1"/>
    <col min="7686" max="7686" width="18.7109375" style="1" bestFit="1" customWidth="1"/>
    <col min="7687" max="7936" width="11.42578125" style="1"/>
    <col min="7937" max="7937" width="0" style="1" hidden="1" customWidth="1"/>
    <col min="7938" max="7938" width="81.28515625" style="1" customWidth="1"/>
    <col min="7939" max="7939" width="21.28515625" style="1" bestFit="1" customWidth="1"/>
    <col min="7940" max="7940" width="6.28515625" style="1" customWidth="1"/>
    <col min="7941" max="7941" width="11.42578125" style="1"/>
    <col min="7942" max="7942" width="18.7109375" style="1" bestFit="1" customWidth="1"/>
    <col min="7943" max="8192" width="11.42578125" style="1"/>
    <col min="8193" max="8193" width="0" style="1" hidden="1" customWidth="1"/>
    <col min="8194" max="8194" width="81.28515625" style="1" customWidth="1"/>
    <col min="8195" max="8195" width="21.28515625" style="1" bestFit="1" customWidth="1"/>
    <col min="8196" max="8196" width="6.28515625" style="1" customWidth="1"/>
    <col min="8197" max="8197" width="11.42578125" style="1"/>
    <col min="8198" max="8198" width="18.7109375" style="1" bestFit="1" customWidth="1"/>
    <col min="8199" max="8448" width="11.42578125" style="1"/>
    <col min="8449" max="8449" width="0" style="1" hidden="1" customWidth="1"/>
    <col min="8450" max="8450" width="81.28515625" style="1" customWidth="1"/>
    <col min="8451" max="8451" width="21.28515625" style="1" bestFit="1" customWidth="1"/>
    <col min="8452" max="8452" width="6.28515625" style="1" customWidth="1"/>
    <col min="8453" max="8453" width="11.42578125" style="1"/>
    <col min="8454" max="8454" width="18.7109375" style="1" bestFit="1" customWidth="1"/>
    <col min="8455" max="8704" width="11.42578125" style="1"/>
    <col min="8705" max="8705" width="0" style="1" hidden="1" customWidth="1"/>
    <col min="8706" max="8706" width="81.28515625" style="1" customWidth="1"/>
    <col min="8707" max="8707" width="21.28515625" style="1" bestFit="1" customWidth="1"/>
    <col min="8708" max="8708" width="6.28515625" style="1" customWidth="1"/>
    <col min="8709" max="8709" width="11.42578125" style="1"/>
    <col min="8710" max="8710" width="18.7109375" style="1" bestFit="1" customWidth="1"/>
    <col min="8711" max="8960" width="11.42578125" style="1"/>
    <col min="8961" max="8961" width="0" style="1" hidden="1" customWidth="1"/>
    <col min="8962" max="8962" width="81.28515625" style="1" customWidth="1"/>
    <col min="8963" max="8963" width="21.28515625" style="1" bestFit="1" customWidth="1"/>
    <col min="8964" max="8964" width="6.28515625" style="1" customWidth="1"/>
    <col min="8965" max="8965" width="11.42578125" style="1"/>
    <col min="8966" max="8966" width="18.7109375" style="1" bestFit="1" customWidth="1"/>
    <col min="8967" max="9216" width="11.42578125" style="1"/>
    <col min="9217" max="9217" width="0" style="1" hidden="1" customWidth="1"/>
    <col min="9218" max="9218" width="81.28515625" style="1" customWidth="1"/>
    <col min="9219" max="9219" width="21.28515625" style="1" bestFit="1" customWidth="1"/>
    <col min="9220" max="9220" width="6.28515625" style="1" customWidth="1"/>
    <col min="9221" max="9221" width="11.42578125" style="1"/>
    <col min="9222" max="9222" width="18.7109375" style="1" bestFit="1" customWidth="1"/>
    <col min="9223" max="9472" width="11.42578125" style="1"/>
    <col min="9473" max="9473" width="0" style="1" hidden="1" customWidth="1"/>
    <col min="9474" max="9474" width="81.28515625" style="1" customWidth="1"/>
    <col min="9475" max="9475" width="21.28515625" style="1" bestFit="1" customWidth="1"/>
    <col min="9476" max="9476" width="6.28515625" style="1" customWidth="1"/>
    <col min="9477" max="9477" width="11.42578125" style="1"/>
    <col min="9478" max="9478" width="18.7109375" style="1" bestFit="1" customWidth="1"/>
    <col min="9479" max="9728" width="11.42578125" style="1"/>
    <col min="9729" max="9729" width="0" style="1" hidden="1" customWidth="1"/>
    <col min="9730" max="9730" width="81.28515625" style="1" customWidth="1"/>
    <col min="9731" max="9731" width="21.28515625" style="1" bestFit="1" customWidth="1"/>
    <col min="9732" max="9732" width="6.28515625" style="1" customWidth="1"/>
    <col min="9733" max="9733" width="11.42578125" style="1"/>
    <col min="9734" max="9734" width="18.7109375" style="1" bestFit="1" customWidth="1"/>
    <col min="9735" max="9984" width="11.42578125" style="1"/>
    <col min="9985" max="9985" width="0" style="1" hidden="1" customWidth="1"/>
    <col min="9986" max="9986" width="81.28515625" style="1" customWidth="1"/>
    <col min="9987" max="9987" width="21.28515625" style="1" bestFit="1" customWidth="1"/>
    <col min="9988" max="9988" width="6.28515625" style="1" customWidth="1"/>
    <col min="9989" max="9989" width="11.42578125" style="1"/>
    <col min="9990" max="9990" width="18.7109375" style="1" bestFit="1" customWidth="1"/>
    <col min="9991" max="10240" width="11.42578125" style="1"/>
    <col min="10241" max="10241" width="0" style="1" hidden="1" customWidth="1"/>
    <col min="10242" max="10242" width="81.28515625" style="1" customWidth="1"/>
    <col min="10243" max="10243" width="21.28515625" style="1" bestFit="1" customWidth="1"/>
    <col min="10244" max="10244" width="6.28515625" style="1" customWidth="1"/>
    <col min="10245" max="10245" width="11.42578125" style="1"/>
    <col min="10246" max="10246" width="18.7109375" style="1" bestFit="1" customWidth="1"/>
    <col min="10247" max="10496" width="11.42578125" style="1"/>
    <col min="10497" max="10497" width="0" style="1" hidden="1" customWidth="1"/>
    <col min="10498" max="10498" width="81.28515625" style="1" customWidth="1"/>
    <col min="10499" max="10499" width="21.28515625" style="1" bestFit="1" customWidth="1"/>
    <col min="10500" max="10500" width="6.28515625" style="1" customWidth="1"/>
    <col min="10501" max="10501" width="11.42578125" style="1"/>
    <col min="10502" max="10502" width="18.7109375" style="1" bestFit="1" customWidth="1"/>
    <col min="10503" max="10752" width="11.42578125" style="1"/>
    <col min="10753" max="10753" width="0" style="1" hidden="1" customWidth="1"/>
    <col min="10754" max="10754" width="81.28515625" style="1" customWidth="1"/>
    <col min="10755" max="10755" width="21.28515625" style="1" bestFit="1" customWidth="1"/>
    <col min="10756" max="10756" width="6.28515625" style="1" customWidth="1"/>
    <col min="10757" max="10757" width="11.42578125" style="1"/>
    <col min="10758" max="10758" width="18.7109375" style="1" bestFit="1" customWidth="1"/>
    <col min="10759" max="11008" width="11.42578125" style="1"/>
    <col min="11009" max="11009" width="0" style="1" hidden="1" customWidth="1"/>
    <col min="11010" max="11010" width="81.28515625" style="1" customWidth="1"/>
    <col min="11011" max="11011" width="21.28515625" style="1" bestFit="1" customWidth="1"/>
    <col min="11012" max="11012" width="6.28515625" style="1" customWidth="1"/>
    <col min="11013" max="11013" width="11.42578125" style="1"/>
    <col min="11014" max="11014" width="18.7109375" style="1" bestFit="1" customWidth="1"/>
    <col min="11015" max="11264" width="11.42578125" style="1"/>
    <col min="11265" max="11265" width="0" style="1" hidden="1" customWidth="1"/>
    <col min="11266" max="11266" width="81.28515625" style="1" customWidth="1"/>
    <col min="11267" max="11267" width="21.28515625" style="1" bestFit="1" customWidth="1"/>
    <col min="11268" max="11268" width="6.28515625" style="1" customWidth="1"/>
    <col min="11269" max="11269" width="11.42578125" style="1"/>
    <col min="11270" max="11270" width="18.7109375" style="1" bestFit="1" customWidth="1"/>
    <col min="11271" max="11520" width="11.42578125" style="1"/>
    <col min="11521" max="11521" width="0" style="1" hidden="1" customWidth="1"/>
    <col min="11522" max="11522" width="81.28515625" style="1" customWidth="1"/>
    <col min="11523" max="11523" width="21.28515625" style="1" bestFit="1" customWidth="1"/>
    <col min="11524" max="11524" width="6.28515625" style="1" customWidth="1"/>
    <col min="11525" max="11525" width="11.42578125" style="1"/>
    <col min="11526" max="11526" width="18.7109375" style="1" bestFit="1" customWidth="1"/>
    <col min="11527" max="11776" width="11.42578125" style="1"/>
    <col min="11777" max="11777" width="0" style="1" hidden="1" customWidth="1"/>
    <col min="11778" max="11778" width="81.28515625" style="1" customWidth="1"/>
    <col min="11779" max="11779" width="21.28515625" style="1" bestFit="1" customWidth="1"/>
    <col min="11780" max="11780" width="6.28515625" style="1" customWidth="1"/>
    <col min="11781" max="11781" width="11.42578125" style="1"/>
    <col min="11782" max="11782" width="18.7109375" style="1" bestFit="1" customWidth="1"/>
    <col min="11783" max="12032" width="11.42578125" style="1"/>
    <col min="12033" max="12033" width="0" style="1" hidden="1" customWidth="1"/>
    <col min="12034" max="12034" width="81.28515625" style="1" customWidth="1"/>
    <col min="12035" max="12035" width="21.28515625" style="1" bestFit="1" customWidth="1"/>
    <col min="12036" max="12036" width="6.28515625" style="1" customWidth="1"/>
    <col min="12037" max="12037" width="11.42578125" style="1"/>
    <col min="12038" max="12038" width="18.7109375" style="1" bestFit="1" customWidth="1"/>
    <col min="12039" max="12288" width="11.42578125" style="1"/>
    <col min="12289" max="12289" width="0" style="1" hidden="1" customWidth="1"/>
    <col min="12290" max="12290" width="81.28515625" style="1" customWidth="1"/>
    <col min="12291" max="12291" width="21.28515625" style="1" bestFit="1" customWidth="1"/>
    <col min="12292" max="12292" width="6.28515625" style="1" customWidth="1"/>
    <col min="12293" max="12293" width="11.42578125" style="1"/>
    <col min="12294" max="12294" width="18.7109375" style="1" bestFit="1" customWidth="1"/>
    <col min="12295" max="12544" width="11.42578125" style="1"/>
    <col min="12545" max="12545" width="0" style="1" hidden="1" customWidth="1"/>
    <col min="12546" max="12546" width="81.28515625" style="1" customWidth="1"/>
    <col min="12547" max="12547" width="21.28515625" style="1" bestFit="1" customWidth="1"/>
    <col min="12548" max="12548" width="6.28515625" style="1" customWidth="1"/>
    <col min="12549" max="12549" width="11.42578125" style="1"/>
    <col min="12550" max="12550" width="18.7109375" style="1" bestFit="1" customWidth="1"/>
    <col min="12551" max="12800" width="11.42578125" style="1"/>
    <col min="12801" max="12801" width="0" style="1" hidden="1" customWidth="1"/>
    <col min="12802" max="12802" width="81.28515625" style="1" customWidth="1"/>
    <col min="12803" max="12803" width="21.28515625" style="1" bestFit="1" customWidth="1"/>
    <col min="12804" max="12804" width="6.28515625" style="1" customWidth="1"/>
    <col min="12805" max="12805" width="11.42578125" style="1"/>
    <col min="12806" max="12806" width="18.7109375" style="1" bestFit="1" customWidth="1"/>
    <col min="12807" max="13056" width="11.42578125" style="1"/>
    <col min="13057" max="13057" width="0" style="1" hidden="1" customWidth="1"/>
    <col min="13058" max="13058" width="81.28515625" style="1" customWidth="1"/>
    <col min="13059" max="13059" width="21.28515625" style="1" bestFit="1" customWidth="1"/>
    <col min="13060" max="13060" width="6.28515625" style="1" customWidth="1"/>
    <col min="13061" max="13061" width="11.42578125" style="1"/>
    <col min="13062" max="13062" width="18.7109375" style="1" bestFit="1" customWidth="1"/>
    <col min="13063" max="13312" width="11.42578125" style="1"/>
    <col min="13313" max="13313" width="0" style="1" hidden="1" customWidth="1"/>
    <col min="13314" max="13314" width="81.28515625" style="1" customWidth="1"/>
    <col min="13315" max="13315" width="21.28515625" style="1" bestFit="1" customWidth="1"/>
    <col min="13316" max="13316" width="6.28515625" style="1" customWidth="1"/>
    <col min="13317" max="13317" width="11.42578125" style="1"/>
    <col min="13318" max="13318" width="18.7109375" style="1" bestFit="1" customWidth="1"/>
    <col min="13319" max="13568" width="11.42578125" style="1"/>
    <col min="13569" max="13569" width="0" style="1" hidden="1" customWidth="1"/>
    <col min="13570" max="13570" width="81.28515625" style="1" customWidth="1"/>
    <col min="13571" max="13571" width="21.28515625" style="1" bestFit="1" customWidth="1"/>
    <col min="13572" max="13572" width="6.28515625" style="1" customWidth="1"/>
    <col min="13573" max="13573" width="11.42578125" style="1"/>
    <col min="13574" max="13574" width="18.7109375" style="1" bestFit="1" customWidth="1"/>
    <col min="13575" max="13824" width="11.42578125" style="1"/>
    <col min="13825" max="13825" width="0" style="1" hidden="1" customWidth="1"/>
    <col min="13826" max="13826" width="81.28515625" style="1" customWidth="1"/>
    <col min="13827" max="13827" width="21.28515625" style="1" bestFit="1" customWidth="1"/>
    <col min="13828" max="13828" width="6.28515625" style="1" customWidth="1"/>
    <col min="13829" max="13829" width="11.42578125" style="1"/>
    <col min="13830" max="13830" width="18.7109375" style="1" bestFit="1" customWidth="1"/>
    <col min="13831" max="14080" width="11.42578125" style="1"/>
    <col min="14081" max="14081" width="0" style="1" hidden="1" customWidth="1"/>
    <col min="14082" max="14082" width="81.28515625" style="1" customWidth="1"/>
    <col min="14083" max="14083" width="21.28515625" style="1" bestFit="1" customWidth="1"/>
    <col min="14084" max="14084" width="6.28515625" style="1" customWidth="1"/>
    <col min="14085" max="14085" width="11.42578125" style="1"/>
    <col min="14086" max="14086" width="18.7109375" style="1" bestFit="1" customWidth="1"/>
    <col min="14087" max="14336" width="11.42578125" style="1"/>
    <col min="14337" max="14337" width="0" style="1" hidden="1" customWidth="1"/>
    <col min="14338" max="14338" width="81.28515625" style="1" customWidth="1"/>
    <col min="14339" max="14339" width="21.28515625" style="1" bestFit="1" customWidth="1"/>
    <col min="14340" max="14340" width="6.28515625" style="1" customWidth="1"/>
    <col min="14341" max="14341" width="11.42578125" style="1"/>
    <col min="14342" max="14342" width="18.7109375" style="1" bestFit="1" customWidth="1"/>
    <col min="14343" max="14592" width="11.42578125" style="1"/>
    <col min="14593" max="14593" width="0" style="1" hidden="1" customWidth="1"/>
    <col min="14594" max="14594" width="81.28515625" style="1" customWidth="1"/>
    <col min="14595" max="14595" width="21.28515625" style="1" bestFit="1" customWidth="1"/>
    <col min="14596" max="14596" width="6.28515625" style="1" customWidth="1"/>
    <col min="14597" max="14597" width="11.42578125" style="1"/>
    <col min="14598" max="14598" width="18.7109375" style="1" bestFit="1" customWidth="1"/>
    <col min="14599" max="14848" width="11.42578125" style="1"/>
    <col min="14849" max="14849" width="0" style="1" hidden="1" customWidth="1"/>
    <col min="14850" max="14850" width="81.28515625" style="1" customWidth="1"/>
    <col min="14851" max="14851" width="21.28515625" style="1" bestFit="1" customWidth="1"/>
    <col min="14852" max="14852" width="6.28515625" style="1" customWidth="1"/>
    <col min="14853" max="14853" width="11.42578125" style="1"/>
    <col min="14854" max="14854" width="18.7109375" style="1" bestFit="1" customWidth="1"/>
    <col min="14855" max="15104" width="11.42578125" style="1"/>
    <col min="15105" max="15105" width="0" style="1" hidden="1" customWidth="1"/>
    <col min="15106" max="15106" width="81.28515625" style="1" customWidth="1"/>
    <col min="15107" max="15107" width="21.28515625" style="1" bestFit="1" customWidth="1"/>
    <col min="15108" max="15108" width="6.28515625" style="1" customWidth="1"/>
    <col min="15109" max="15109" width="11.42578125" style="1"/>
    <col min="15110" max="15110" width="18.7109375" style="1" bestFit="1" customWidth="1"/>
    <col min="15111" max="15360" width="11.42578125" style="1"/>
    <col min="15361" max="15361" width="0" style="1" hidden="1" customWidth="1"/>
    <col min="15362" max="15362" width="81.28515625" style="1" customWidth="1"/>
    <col min="15363" max="15363" width="21.28515625" style="1" bestFit="1" customWidth="1"/>
    <col min="15364" max="15364" width="6.28515625" style="1" customWidth="1"/>
    <col min="15365" max="15365" width="11.42578125" style="1"/>
    <col min="15366" max="15366" width="18.7109375" style="1" bestFit="1" customWidth="1"/>
    <col min="15367" max="15616" width="11.42578125" style="1"/>
    <col min="15617" max="15617" width="0" style="1" hidden="1" customWidth="1"/>
    <col min="15618" max="15618" width="81.28515625" style="1" customWidth="1"/>
    <col min="15619" max="15619" width="21.28515625" style="1" bestFit="1" customWidth="1"/>
    <col min="15620" max="15620" width="6.28515625" style="1" customWidth="1"/>
    <col min="15621" max="15621" width="11.42578125" style="1"/>
    <col min="15622" max="15622" width="18.7109375" style="1" bestFit="1" customWidth="1"/>
    <col min="15623" max="15872" width="11.42578125" style="1"/>
    <col min="15873" max="15873" width="0" style="1" hidden="1" customWidth="1"/>
    <col min="15874" max="15874" width="81.28515625" style="1" customWidth="1"/>
    <col min="15875" max="15875" width="21.28515625" style="1" bestFit="1" customWidth="1"/>
    <col min="15876" max="15876" width="6.28515625" style="1" customWidth="1"/>
    <col min="15877" max="15877" width="11.42578125" style="1"/>
    <col min="15878" max="15878" width="18.7109375" style="1" bestFit="1" customWidth="1"/>
    <col min="15879" max="16128" width="11.42578125" style="1"/>
    <col min="16129" max="16129" width="0" style="1" hidden="1" customWidth="1"/>
    <col min="16130" max="16130" width="81.28515625" style="1" customWidth="1"/>
    <col min="16131" max="16131" width="21.28515625" style="1" bestFit="1" customWidth="1"/>
    <col min="16132" max="16132" width="6.28515625" style="1" customWidth="1"/>
    <col min="16133" max="16133" width="11.42578125" style="1"/>
    <col min="16134" max="16134" width="18.7109375" style="1" bestFit="1" customWidth="1"/>
    <col min="16135" max="16384" width="11.42578125" style="1"/>
  </cols>
  <sheetData>
    <row r="1" spans="1:4" ht="9.75" customHeight="1" x14ac:dyDescent="0.2"/>
    <row r="6" spans="1:4" ht="18" x14ac:dyDescent="0.25">
      <c r="B6" s="103" t="s">
        <v>0</v>
      </c>
      <c r="C6" s="103"/>
      <c r="D6" s="103"/>
    </row>
    <row r="7" spans="1:4" ht="18" x14ac:dyDescent="0.25">
      <c r="B7" s="103" t="s">
        <v>1</v>
      </c>
      <c r="C7" s="103"/>
      <c r="D7" s="103"/>
    </row>
    <row r="8" spans="1:4" ht="8.25" customHeight="1" x14ac:dyDescent="0.2">
      <c r="B8" s="3"/>
      <c r="C8" s="4"/>
      <c r="D8" s="3"/>
    </row>
    <row r="9" spans="1:4" ht="20.25" x14ac:dyDescent="0.3">
      <c r="B9" s="104" t="s">
        <v>2</v>
      </c>
      <c r="C9" s="104"/>
      <c r="D9" s="104"/>
    </row>
    <row r="10" spans="1:4" ht="18" x14ac:dyDescent="0.25">
      <c r="B10" s="105" t="s">
        <v>3</v>
      </c>
      <c r="C10" s="105"/>
      <c r="D10" s="105"/>
    </row>
    <row r="11" spans="1:4" ht="15.75" x14ac:dyDescent="0.25">
      <c r="B11" s="106" t="s">
        <v>4</v>
      </c>
      <c r="C11" s="106"/>
      <c r="D11" s="106"/>
    </row>
    <row r="12" spans="1:4" ht="18.75" customHeight="1" x14ac:dyDescent="0.3">
      <c r="B12" s="107" t="s">
        <v>5</v>
      </c>
      <c r="C12" s="107"/>
      <c r="D12" s="107"/>
    </row>
    <row r="13" spans="1:4" ht="18.75" customHeight="1" thickBot="1" x14ac:dyDescent="0.35">
      <c r="B13" s="5" t="s">
        <v>6</v>
      </c>
      <c r="D13" s="2"/>
    </row>
    <row r="14" spans="1:4" ht="16.5" x14ac:dyDescent="0.25">
      <c r="A14" s="2"/>
      <c r="B14" s="6" t="s">
        <v>7</v>
      </c>
      <c r="C14" s="7"/>
      <c r="D14" s="8"/>
    </row>
    <row r="15" spans="1:4" ht="48.75" customHeight="1" thickBot="1" x14ac:dyDescent="0.25">
      <c r="A15" s="2"/>
      <c r="B15" s="98" t="s">
        <v>8</v>
      </c>
      <c r="C15" s="99"/>
      <c r="D15" s="100"/>
    </row>
    <row r="16" spans="1:4" ht="16.5" thickBot="1" x14ac:dyDescent="0.3">
      <c r="A16" s="2"/>
      <c r="B16" s="9"/>
      <c r="C16" s="10">
        <v>2025</v>
      </c>
      <c r="D16" s="11"/>
    </row>
    <row r="17" spans="1:4" ht="15.75" x14ac:dyDescent="0.25">
      <c r="A17" s="12" t="s">
        <v>9</v>
      </c>
      <c r="B17" s="13" t="s">
        <v>10</v>
      </c>
      <c r="D17" s="14"/>
    </row>
    <row r="18" spans="1:4" ht="15.75" x14ac:dyDescent="0.25">
      <c r="A18" s="2"/>
      <c r="B18" s="15" t="s">
        <v>11</v>
      </c>
      <c r="C18" s="16">
        <v>200000</v>
      </c>
      <c r="D18" s="14"/>
    </row>
    <row r="19" spans="1:4" ht="15.75" x14ac:dyDescent="0.25">
      <c r="A19" s="2"/>
      <c r="B19" s="15" t="s">
        <v>12</v>
      </c>
      <c r="C19" s="16">
        <v>15000</v>
      </c>
      <c r="D19" s="14"/>
    </row>
    <row r="20" spans="1:4" ht="15.75" x14ac:dyDescent="0.25">
      <c r="A20" s="2"/>
      <c r="B20" s="15" t="s">
        <v>13</v>
      </c>
      <c r="C20" s="16">
        <v>30000</v>
      </c>
      <c r="D20" s="14"/>
    </row>
    <row r="21" spans="1:4" ht="15.75" x14ac:dyDescent="0.25">
      <c r="A21" s="2"/>
      <c r="B21" s="15" t="s">
        <v>14</v>
      </c>
      <c r="C21" s="17">
        <v>10000</v>
      </c>
      <c r="D21" s="14"/>
    </row>
    <row r="22" spans="1:4" ht="16.5" thickBot="1" x14ac:dyDescent="0.3">
      <c r="A22" s="2"/>
      <c r="B22" s="13" t="s">
        <v>15</v>
      </c>
      <c r="C22" s="18">
        <f>SUM(C18:C21)</f>
        <v>255000</v>
      </c>
      <c r="D22" s="14"/>
    </row>
    <row r="23" spans="1:4" ht="10.5" customHeight="1" thickTop="1" x14ac:dyDescent="0.25">
      <c r="A23" s="2"/>
      <c r="B23" s="13"/>
      <c r="C23" s="19"/>
      <c r="D23" s="14"/>
    </row>
    <row r="24" spans="1:4" ht="15.75" x14ac:dyDescent="0.25">
      <c r="A24" s="2"/>
      <c r="B24" s="13" t="s">
        <v>16</v>
      </c>
      <c r="D24" s="20"/>
    </row>
    <row r="25" spans="1:4" x14ac:dyDescent="0.2">
      <c r="A25" s="2"/>
      <c r="B25" s="15" t="s">
        <v>17</v>
      </c>
      <c r="C25" s="16">
        <v>77698647.489999995</v>
      </c>
      <c r="D25" s="21"/>
    </row>
    <row r="26" spans="1:4" x14ac:dyDescent="0.2">
      <c r="A26" s="2"/>
      <c r="B26" s="15" t="s">
        <v>18</v>
      </c>
      <c r="C26" s="16">
        <v>3572582.2</v>
      </c>
      <c r="D26" s="21"/>
    </row>
    <row r="27" spans="1:4" x14ac:dyDescent="0.2">
      <c r="A27" s="2"/>
      <c r="B27" s="15" t="s">
        <v>19</v>
      </c>
      <c r="C27" s="16">
        <v>65775.58</v>
      </c>
      <c r="D27" s="21"/>
    </row>
    <row r="28" spans="1:4" x14ac:dyDescent="0.2">
      <c r="A28" s="2"/>
      <c r="B28" s="15" t="s">
        <v>20</v>
      </c>
      <c r="C28" s="16">
        <v>801110.4</v>
      </c>
      <c r="D28" s="21"/>
    </row>
    <row r="29" spans="1:4" x14ac:dyDescent="0.2">
      <c r="A29" s="2"/>
      <c r="B29" s="15" t="s">
        <v>21</v>
      </c>
      <c r="C29" s="17">
        <v>187152691.59999999</v>
      </c>
      <c r="D29" s="21"/>
    </row>
    <row r="30" spans="1:4" ht="16.5" thickBot="1" x14ac:dyDescent="0.3">
      <c r="A30" s="2"/>
      <c r="B30" s="13" t="s">
        <v>22</v>
      </c>
      <c r="C30" s="18">
        <f>SUM(C25:C29)</f>
        <v>269290807.26999998</v>
      </c>
      <c r="D30" s="22"/>
    </row>
    <row r="31" spans="1:4" ht="10.5" customHeight="1" thickTop="1" x14ac:dyDescent="0.2">
      <c r="A31" s="2"/>
      <c r="B31" s="15"/>
      <c r="C31" s="23"/>
      <c r="D31" s="24"/>
    </row>
    <row r="32" spans="1:4" ht="16.5" thickBot="1" x14ac:dyDescent="0.3">
      <c r="A32" s="2"/>
      <c r="B32" s="13" t="s">
        <v>23</v>
      </c>
      <c r="C32" s="18">
        <f>+C22+C30</f>
        <v>269545807.26999998</v>
      </c>
      <c r="D32" s="22"/>
    </row>
    <row r="33" spans="1:6" ht="16.5" thickTop="1" thickBot="1" x14ac:dyDescent="0.25">
      <c r="A33" s="2"/>
      <c r="B33" s="25"/>
      <c r="C33" s="26"/>
      <c r="D33" s="27"/>
    </row>
    <row r="34" spans="1:6" x14ac:dyDescent="0.2">
      <c r="A34" s="2"/>
      <c r="B34" s="2"/>
      <c r="D34" s="28"/>
    </row>
    <row r="35" spans="1:6" ht="15.75" x14ac:dyDescent="0.25">
      <c r="A35" s="2"/>
      <c r="B35" s="2"/>
      <c r="C35" s="29"/>
      <c r="D35" s="29"/>
    </row>
    <row r="36" spans="1:6" ht="21" thickBot="1" x14ac:dyDescent="0.35">
      <c r="A36" s="2"/>
      <c r="B36" s="5" t="s">
        <v>24</v>
      </c>
      <c r="D36" s="2"/>
    </row>
    <row r="37" spans="1:6" ht="17.25" thickBot="1" x14ac:dyDescent="0.3">
      <c r="A37" s="12" t="s">
        <v>9</v>
      </c>
      <c r="B37" s="30" t="s">
        <v>25</v>
      </c>
      <c r="C37" s="10">
        <v>2025</v>
      </c>
      <c r="D37" s="31"/>
    </row>
    <row r="38" spans="1:6" ht="60" x14ac:dyDescent="0.2">
      <c r="A38" s="2"/>
      <c r="B38" s="32" t="s">
        <v>26</v>
      </c>
      <c r="D38" s="33"/>
    </row>
    <row r="39" spans="1:6" hidden="1" x14ac:dyDescent="0.2">
      <c r="A39" s="2"/>
      <c r="B39" s="15" t="s">
        <v>25</v>
      </c>
      <c r="C39" s="34">
        <v>0</v>
      </c>
      <c r="D39" s="35"/>
      <c r="F39" s="36"/>
    </row>
    <row r="40" spans="1:6" hidden="1" x14ac:dyDescent="0.2">
      <c r="A40" s="2"/>
      <c r="B40" s="15" t="s">
        <v>27</v>
      </c>
      <c r="C40" s="34">
        <v>0</v>
      </c>
      <c r="D40" s="35"/>
      <c r="F40" s="36"/>
    </row>
    <row r="41" spans="1:6" x14ac:dyDescent="0.2">
      <c r="A41" s="37"/>
      <c r="B41" s="15" t="s">
        <v>28</v>
      </c>
      <c r="C41" s="38">
        <v>3178655</v>
      </c>
      <c r="D41" s="35"/>
    </row>
    <row r="42" spans="1:6" ht="16.5" thickBot="1" x14ac:dyDescent="0.3">
      <c r="A42" s="2"/>
      <c r="B42" s="39" t="s">
        <v>29</v>
      </c>
      <c r="C42" s="18">
        <f>SUM(C39:C41)</f>
        <v>3178655</v>
      </c>
      <c r="D42" s="40"/>
    </row>
    <row r="43" spans="1:6" ht="16.5" thickTop="1" thickBot="1" x14ac:dyDescent="0.25">
      <c r="A43" s="2"/>
      <c r="B43" s="25"/>
      <c r="C43" s="26"/>
      <c r="D43" s="41"/>
    </row>
    <row r="44" spans="1:6" x14ac:dyDescent="0.2">
      <c r="A44" s="2"/>
      <c r="B44" s="2"/>
      <c r="D44" s="2"/>
    </row>
    <row r="45" spans="1:6" x14ac:dyDescent="0.2">
      <c r="A45" s="2"/>
      <c r="B45" s="2"/>
      <c r="C45" s="1"/>
      <c r="D45" s="2"/>
    </row>
    <row r="46" spans="1:6" ht="21" thickBot="1" x14ac:dyDescent="0.35">
      <c r="A46" s="2"/>
      <c r="B46" s="5" t="s">
        <v>30</v>
      </c>
      <c r="C46" s="26"/>
      <c r="D46" s="26"/>
    </row>
    <row r="47" spans="1:6" ht="17.25" thickBot="1" x14ac:dyDescent="0.3">
      <c r="B47" s="30" t="s">
        <v>31</v>
      </c>
      <c r="C47" s="10">
        <v>2025</v>
      </c>
      <c r="D47" s="31"/>
    </row>
    <row r="48" spans="1:6" ht="30" x14ac:dyDescent="0.2">
      <c r="A48" s="2"/>
      <c r="B48" s="32" t="s">
        <v>32</v>
      </c>
      <c r="C48" s="42"/>
      <c r="D48" s="43"/>
    </row>
    <row r="49" spans="1:4" ht="15.75" x14ac:dyDescent="0.25">
      <c r="A49" s="2"/>
      <c r="B49" s="32"/>
      <c r="C49" s="19"/>
      <c r="D49" s="44"/>
    </row>
    <row r="50" spans="1:4" ht="15.75" x14ac:dyDescent="0.25">
      <c r="A50" s="2"/>
      <c r="B50" s="15" t="s">
        <v>33</v>
      </c>
      <c r="C50" s="34">
        <v>21743022.75</v>
      </c>
      <c r="D50" s="44"/>
    </row>
    <row r="51" spans="1:4" ht="15.75" x14ac:dyDescent="0.25">
      <c r="A51" s="2"/>
      <c r="B51" s="15" t="s">
        <v>34</v>
      </c>
      <c r="C51" s="34">
        <v>318239.7</v>
      </c>
      <c r="D51" s="44"/>
    </row>
    <row r="52" spans="1:4" x14ac:dyDescent="0.2">
      <c r="A52" s="2"/>
      <c r="B52" s="15" t="s">
        <v>35</v>
      </c>
      <c r="C52" s="34">
        <v>370897.2</v>
      </c>
      <c r="D52" s="43"/>
    </row>
    <row r="53" spans="1:4" ht="16.5" thickBot="1" x14ac:dyDescent="0.3">
      <c r="A53" s="2"/>
      <c r="B53" s="39" t="s">
        <v>36</v>
      </c>
      <c r="C53" s="45">
        <f>+C50+C51+C52</f>
        <v>22432159.649999999</v>
      </c>
      <c r="D53" s="40"/>
    </row>
    <row r="54" spans="1:4" ht="16.5" thickTop="1" thickBot="1" x14ac:dyDescent="0.25">
      <c r="A54" s="2"/>
      <c r="B54" s="25"/>
      <c r="C54" s="26"/>
      <c r="D54" s="41"/>
    </row>
    <row r="55" spans="1:4" x14ac:dyDescent="0.2">
      <c r="A55" s="2"/>
      <c r="B55" s="2"/>
      <c r="D55" s="2"/>
    </row>
    <row r="56" spans="1:4" x14ac:dyDescent="0.2">
      <c r="A56" s="2"/>
      <c r="B56" s="2"/>
      <c r="D56" s="2"/>
    </row>
    <row r="57" spans="1:4" x14ac:dyDescent="0.2">
      <c r="A57" s="2"/>
      <c r="B57" s="2"/>
      <c r="D57" s="2"/>
    </row>
    <row r="58" spans="1:4" x14ac:dyDescent="0.2">
      <c r="A58" s="2"/>
      <c r="B58" s="2"/>
      <c r="D58" s="2"/>
    </row>
    <row r="59" spans="1:4" x14ac:dyDescent="0.2">
      <c r="A59" s="2"/>
      <c r="B59" s="2"/>
      <c r="D59" s="2"/>
    </row>
    <row r="60" spans="1:4" x14ac:dyDescent="0.2">
      <c r="A60" s="2"/>
      <c r="B60" s="2"/>
      <c r="D60" s="2"/>
    </row>
    <row r="61" spans="1:4" ht="21" thickBot="1" x14ac:dyDescent="0.35">
      <c r="A61" s="2"/>
      <c r="B61" s="5" t="s">
        <v>37</v>
      </c>
      <c r="D61" s="2"/>
    </row>
    <row r="62" spans="1:4" ht="17.25" thickBot="1" x14ac:dyDescent="0.3">
      <c r="A62" s="12" t="s">
        <v>9</v>
      </c>
      <c r="B62" s="30" t="s">
        <v>38</v>
      </c>
      <c r="C62" s="10">
        <v>2025</v>
      </c>
      <c r="D62" s="31"/>
    </row>
    <row r="63" spans="1:4" ht="45" x14ac:dyDescent="0.2">
      <c r="A63" s="2"/>
      <c r="B63" s="32" t="s">
        <v>39</v>
      </c>
      <c r="D63" s="33"/>
    </row>
    <row r="64" spans="1:4" x14ac:dyDescent="0.2">
      <c r="A64" s="2"/>
      <c r="B64" s="32"/>
      <c r="D64" s="33"/>
    </row>
    <row r="65" spans="1:6" x14ac:dyDescent="0.2">
      <c r="A65" s="2"/>
      <c r="B65" s="15" t="s">
        <v>40</v>
      </c>
      <c r="C65" s="34">
        <v>88358717.260000005</v>
      </c>
      <c r="D65" s="35"/>
      <c r="F65" s="36"/>
    </row>
    <row r="66" spans="1:6" x14ac:dyDescent="0.2">
      <c r="A66" s="2"/>
      <c r="B66" s="15" t="s">
        <v>41</v>
      </c>
      <c r="C66" s="34">
        <v>10980716.17</v>
      </c>
      <c r="D66" s="35"/>
    </row>
    <row r="67" spans="1:6" ht="16.5" thickBot="1" x14ac:dyDescent="0.3">
      <c r="A67" s="2"/>
      <c r="B67" s="39" t="s">
        <v>42</v>
      </c>
      <c r="C67" s="46">
        <f>SUM(C65:C66)</f>
        <v>99339433.430000007</v>
      </c>
      <c r="D67" s="47"/>
    </row>
    <row r="68" spans="1:6" ht="16.5" thickTop="1" x14ac:dyDescent="0.25">
      <c r="A68" s="2"/>
      <c r="B68" s="39"/>
      <c r="C68" s="48"/>
      <c r="D68" s="47"/>
    </row>
    <row r="69" spans="1:6" ht="16.5" thickBot="1" x14ac:dyDescent="0.3">
      <c r="A69" s="2"/>
      <c r="B69" s="39" t="s">
        <v>43</v>
      </c>
      <c r="C69" s="18">
        <f>+C67</f>
        <v>99339433.430000007</v>
      </c>
      <c r="D69" s="40"/>
    </row>
    <row r="70" spans="1:6" ht="16.5" thickTop="1" thickBot="1" x14ac:dyDescent="0.25">
      <c r="A70" s="2"/>
      <c r="B70" s="25"/>
      <c r="C70" s="26"/>
      <c r="D70" s="41"/>
    </row>
    <row r="71" spans="1:6" x14ac:dyDescent="0.2">
      <c r="A71" s="2"/>
      <c r="B71" s="2"/>
      <c r="D71" s="2"/>
    </row>
    <row r="72" spans="1:6" x14ac:dyDescent="0.2">
      <c r="A72" s="2"/>
      <c r="B72" s="2"/>
      <c r="D72" s="2"/>
    </row>
    <row r="73" spans="1:6" ht="21" thickBot="1" x14ac:dyDescent="0.35">
      <c r="A73" s="49" t="s">
        <v>44</v>
      </c>
      <c r="B73" s="5" t="s">
        <v>45</v>
      </c>
      <c r="C73" s="26"/>
      <c r="D73" s="26"/>
    </row>
    <row r="74" spans="1:6" ht="17.25" thickBot="1" x14ac:dyDescent="0.3">
      <c r="A74" s="2"/>
      <c r="B74" s="30" t="s">
        <v>46</v>
      </c>
      <c r="C74" s="50">
        <v>2025</v>
      </c>
      <c r="D74" s="31"/>
    </row>
    <row r="75" spans="1:6" ht="34.5" customHeight="1" x14ac:dyDescent="0.2">
      <c r="A75" s="2"/>
      <c r="B75" s="32" t="s">
        <v>47</v>
      </c>
      <c r="D75" s="33"/>
    </row>
    <row r="76" spans="1:6" x14ac:dyDescent="0.2">
      <c r="A76" s="2"/>
      <c r="B76" s="15" t="s">
        <v>48</v>
      </c>
      <c r="C76" s="51">
        <v>102156800</v>
      </c>
      <c r="D76" s="52"/>
    </row>
    <row r="77" spans="1:6" x14ac:dyDescent="0.2">
      <c r="A77" s="2"/>
      <c r="B77" s="15" t="s">
        <v>49</v>
      </c>
      <c r="C77" s="51">
        <v>126688023.06</v>
      </c>
      <c r="D77" s="52"/>
    </row>
    <row r="78" spans="1:6" x14ac:dyDescent="0.2">
      <c r="A78" s="2"/>
      <c r="B78" s="15" t="s">
        <v>50</v>
      </c>
      <c r="C78" s="53">
        <v>-95751663.670000002</v>
      </c>
      <c r="D78" s="52"/>
    </row>
    <row r="79" spans="1:6" ht="15.75" x14ac:dyDescent="0.25">
      <c r="A79" s="2"/>
      <c r="B79" s="39" t="s">
        <v>51</v>
      </c>
      <c r="C79" s="54">
        <f>SUM(C76:C78)</f>
        <v>133093159.39</v>
      </c>
      <c r="D79" s="40"/>
    </row>
    <row r="80" spans="1:6" ht="15.75" x14ac:dyDescent="0.25">
      <c r="A80" s="2"/>
      <c r="B80" s="39"/>
      <c r="C80" s="29"/>
      <c r="D80" s="40"/>
    </row>
    <row r="81" spans="1:6" x14ac:dyDescent="0.2">
      <c r="A81" s="2"/>
      <c r="B81" s="15" t="s">
        <v>52</v>
      </c>
      <c r="C81" s="34">
        <v>1083829570.1300001</v>
      </c>
      <c r="D81" s="52"/>
    </row>
    <row r="82" spans="1:6" ht="17.25" x14ac:dyDescent="0.35">
      <c r="A82" s="2"/>
      <c r="B82" s="13" t="s">
        <v>53</v>
      </c>
      <c r="C82" s="55">
        <v>-970501948.23000002</v>
      </c>
      <c r="D82" s="56"/>
    </row>
    <row r="83" spans="1:6" ht="15.75" x14ac:dyDescent="0.25">
      <c r="A83" s="2"/>
      <c r="B83" s="39" t="s">
        <v>51</v>
      </c>
      <c r="C83" s="57">
        <f>SUM(C81:C82)</f>
        <v>113327621.9000001</v>
      </c>
      <c r="D83" s="56"/>
    </row>
    <row r="84" spans="1:6" ht="15.75" x14ac:dyDescent="0.25">
      <c r="A84" s="2"/>
      <c r="B84" s="13"/>
      <c r="C84" s="58"/>
      <c r="D84" s="56"/>
    </row>
    <row r="85" spans="1:6" x14ac:dyDescent="0.2">
      <c r="A85" s="2"/>
      <c r="B85" s="15" t="s">
        <v>54</v>
      </c>
      <c r="C85" s="34">
        <v>25360744.02</v>
      </c>
      <c r="D85" s="56"/>
    </row>
    <row r="86" spans="1:6" x14ac:dyDescent="0.2">
      <c r="A86" s="2"/>
      <c r="B86" s="15"/>
      <c r="C86" s="34"/>
      <c r="D86" s="56"/>
    </row>
    <row r="87" spans="1:6" x14ac:dyDescent="0.2">
      <c r="A87" s="2"/>
      <c r="B87" s="15" t="s">
        <v>55</v>
      </c>
      <c r="C87" s="34">
        <v>314106384.68000001</v>
      </c>
      <c r="D87" s="56"/>
    </row>
    <row r="88" spans="1:6" x14ac:dyDescent="0.2">
      <c r="A88" s="2"/>
      <c r="B88" s="15" t="s">
        <v>56</v>
      </c>
      <c r="C88" s="53">
        <v>-271011837.56</v>
      </c>
      <c r="D88" s="56"/>
    </row>
    <row r="89" spans="1:6" ht="15.75" x14ac:dyDescent="0.25">
      <c r="A89" s="2"/>
      <c r="B89" s="39" t="s">
        <v>51</v>
      </c>
      <c r="C89" s="59">
        <f>SUM(C87:C88)</f>
        <v>43094547.120000005</v>
      </c>
      <c r="D89" s="40"/>
      <c r="F89" s="23"/>
    </row>
    <row r="90" spans="1:6" ht="15.75" hidden="1" x14ac:dyDescent="0.25">
      <c r="A90" s="2"/>
      <c r="B90" s="39" t="s">
        <v>57</v>
      </c>
      <c r="C90" s="29"/>
      <c r="D90" s="40"/>
    </row>
    <row r="91" spans="1:6" ht="15.75" hidden="1" x14ac:dyDescent="0.25">
      <c r="A91" s="2"/>
      <c r="B91" s="39" t="s">
        <v>58</v>
      </c>
      <c r="C91" s="29"/>
      <c r="D91" s="40"/>
    </row>
    <row r="92" spans="1:6" ht="15.75" hidden="1" x14ac:dyDescent="0.25">
      <c r="A92" s="2"/>
      <c r="B92" s="39" t="s">
        <v>59</v>
      </c>
      <c r="C92" s="29"/>
      <c r="D92" s="40"/>
    </row>
    <row r="93" spans="1:6" ht="15.75" x14ac:dyDescent="0.25">
      <c r="A93" s="2"/>
      <c r="B93" s="39"/>
      <c r="C93" s="29"/>
      <c r="D93" s="40"/>
    </row>
    <row r="94" spans="1:6" x14ac:dyDescent="0.2">
      <c r="A94" s="37"/>
      <c r="B94" s="15"/>
      <c r="C94" s="34"/>
      <c r="D94" s="35"/>
    </row>
    <row r="95" spans="1:6" ht="16.5" hidden="1" thickBot="1" x14ac:dyDescent="0.3">
      <c r="A95" s="2"/>
      <c r="B95" s="60" t="s">
        <v>60</v>
      </c>
      <c r="C95" s="29"/>
      <c r="D95" s="40"/>
    </row>
    <row r="96" spans="1:6" ht="16.5" x14ac:dyDescent="0.25">
      <c r="A96" s="2"/>
      <c r="B96" s="61" t="s">
        <v>61</v>
      </c>
      <c r="C96" s="62">
        <f>+C79+C83+C89+C85</f>
        <v>314876072.43000007</v>
      </c>
      <c r="D96" s="40"/>
    </row>
    <row r="97" spans="1:4" ht="12.75" customHeight="1" x14ac:dyDescent="0.25">
      <c r="A97" s="2"/>
      <c r="B97" s="61"/>
      <c r="C97" s="29"/>
      <c r="D97" s="40"/>
    </row>
    <row r="98" spans="1:4" x14ac:dyDescent="0.2">
      <c r="A98" s="37"/>
      <c r="B98" s="15" t="s">
        <v>62</v>
      </c>
      <c r="C98" s="34">
        <v>33421500</v>
      </c>
      <c r="D98" s="35"/>
    </row>
    <row r="99" spans="1:4" x14ac:dyDescent="0.2">
      <c r="A99" s="37"/>
      <c r="B99" s="15" t="s">
        <v>63</v>
      </c>
      <c r="C99" s="38">
        <v>44156</v>
      </c>
      <c r="D99" s="35"/>
    </row>
    <row r="100" spans="1:4" ht="15.75" x14ac:dyDescent="0.25">
      <c r="A100" s="37"/>
      <c r="B100" s="13" t="s">
        <v>64</v>
      </c>
      <c r="C100" s="48">
        <f>SUM(C98:C99)</f>
        <v>33465656</v>
      </c>
      <c r="D100" s="35"/>
    </row>
    <row r="101" spans="1:4" ht="15.75" x14ac:dyDescent="0.25">
      <c r="A101" s="37"/>
      <c r="B101" s="13"/>
      <c r="C101" s="48"/>
      <c r="D101" s="35"/>
    </row>
    <row r="102" spans="1:4" ht="15.75" x14ac:dyDescent="0.25">
      <c r="A102" s="37"/>
      <c r="B102" s="13" t="s">
        <v>65</v>
      </c>
      <c r="C102" s="63">
        <f>+C96+C100</f>
        <v>348341728.43000007</v>
      </c>
      <c r="D102" s="35"/>
    </row>
    <row r="103" spans="1:4" ht="104.25" customHeight="1" x14ac:dyDescent="0.25">
      <c r="A103" s="12" t="s">
        <v>9</v>
      </c>
      <c r="B103" s="64" t="s">
        <v>66</v>
      </c>
      <c r="D103" s="33"/>
    </row>
    <row r="104" spans="1:4" ht="8.25" customHeight="1" thickBot="1" x14ac:dyDescent="0.3">
      <c r="A104" s="2"/>
      <c r="B104" s="60"/>
      <c r="C104" s="26"/>
      <c r="D104" s="41"/>
    </row>
    <row r="105" spans="1:4" ht="14.25" customHeight="1" x14ac:dyDescent="0.25">
      <c r="A105" s="2"/>
      <c r="B105" s="2"/>
      <c r="C105" s="29"/>
      <c r="D105" s="29"/>
    </row>
    <row r="106" spans="1:4" ht="14.25" customHeight="1" x14ac:dyDescent="0.25">
      <c r="A106" s="2"/>
      <c r="B106" s="2"/>
      <c r="C106" s="29"/>
      <c r="D106" s="29"/>
    </row>
    <row r="107" spans="1:4" ht="14.25" customHeight="1" x14ac:dyDescent="0.25">
      <c r="A107" s="2"/>
      <c r="B107" s="2"/>
      <c r="C107" s="29"/>
      <c r="D107" s="29"/>
    </row>
    <row r="108" spans="1:4" ht="14.25" customHeight="1" x14ac:dyDescent="0.25">
      <c r="A108" s="2"/>
      <c r="B108" s="2"/>
      <c r="C108" s="29"/>
      <c r="D108" s="29"/>
    </row>
    <row r="109" spans="1:4" ht="14.25" customHeight="1" x14ac:dyDescent="0.25">
      <c r="A109" s="2"/>
      <c r="B109" s="2"/>
      <c r="C109" s="29"/>
      <c r="D109" s="29"/>
    </row>
    <row r="110" spans="1:4" ht="14.25" customHeight="1" x14ac:dyDescent="0.25">
      <c r="A110" s="2"/>
      <c r="B110" s="2"/>
      <c r="C110" s="29"/>
      <c r="D110" s="29"/>
    </row>
    <row r="111" spans="1:4" ht="14.25" customHeight="1" x14ac:dyDescent="0.25">
      <c r="A111" s="2"/>
      <c r="B111" s="2"/>
      <c r="C111" s="29"/>
      <c r="D111" s="29"/>
    </row>
    <row r="112" spans="1:4" ht="14.25" customHeight="1" x14ac:dyDescent="0.25">
      <c r="A112" s="2"/>
      <c r="B112" s="2"/>
      <c r="C112" s="29"/>
      <c r="D112" s="29"/>
    </row>
    <row r="113" spans="1:4" ht="14.25" customHeight="1" x14ac:dyDescent="0.25">
      <c r="A113" s="2"/>
      <c r="B113" s="2"/>
      <c r="C113" s="29"/>
      <c r="D113" s="29"/>
    </row>
    <row r="114" spans="1:4" ht="14.25" customHeight="1" x14ac:dyDescent="0.25">
      <c r="A114" s="2"/>
      <c r="B114" s="2"/>
      <c r="C114" s="29"/>
      <c r="D114" s="29"/>
    </row>
    <row r="115" spans="1:4" ht="14.25" customHeight="1" x14ac:dyDescent="0.25">
      <c r="A115" s="2"/>
      <c r="B115" s="2"/>
      <c r="C115" s="29"/>
      <c r="D115" s="29"/>
    </row>
    <row r="116" spans="1:4" ht="14.25" customHeight="1" x14ac:dyDescent="0.25">
      <c r="A116" s="2"/>
      <c r="B116" s="2"/>
      <c r="C116" s="29"/>
      <c r="D116" s="29"/>
    </row>
    <row r="117" spans="1:4" ht="14.25" customHeight="1" x14ac:dyDescent="0.25">
      <c r="A117" s="2"/>
      <c r="B117" s="2"/>
      <c r="C117" s="29"/>
      <c r="D117" s="29"/>
    </row>
    <row r="118" spans="1:4" ht="14.25" customHeight="1" x14ac:dyDescent="0.25">
      <c r="A118" s="2"/>
      <c r="B118" s="2"/>
      <c r="C118" s="29"/>
      <c r="D118" s="29"/>
    </row>
    <row r="119" spans="1:4" ht="14.25" customHeight="1" x14ac:dyDescent="0.25">
      <c r="A119" s="2"/>
      <c r="B119" s="2"/>
      <c r="C119" s="29"/>
      <c r="D119" s="29"/>
    </row>
    <row r="120" spans="1:4" ht="14.25" customHeight="1" x14ac:dyDescent="0.25">
      <c r="A120" s="2"/>
      <c r="B120" s="2"/>
      <c r="C120" s="29"/>
      <c r="D120" s="29"/>
    </row>
    <row r="121" spans="1:4" ht="14.25" customHeight="1" x14ac:dyDescent="0.25">
      <c r="A121" s="2"/>
      <c r="B121" s="2"/>
      <c r="C121" s="29"/>
      <c r="D121" s="29"/>
    </row>
    <row r="122" spans="1:4" ht="14.25" customHeight="1" x14ac:dyDescent="0.25">
      <c r="A122" s="2"/>
      <c r="B122" s="2"/>
      <c r="C122" s="29"/>
      <c r="D122" s="29"/>
    </row>
    <row r="123" spans="1:4" ht="14.25" customHeight="1" x14ac:dyDescent="0.25">
      <c r="A123" s="2"/>
      <c r="B123" s="2"/>
      <c r="C123" s="29"/>
      <c r="D123" s="29"/>
    </row>
    <row r="124" spans="1:4" ht="14.25" customHeight="1" x14ac:dyDescent="0.25">
      <c r="A124" s="2"/>
      <c r="B124" s="2"/>
      <c r="C124" s="29"/>
      <c r="D124" s="29"/>
    </row>
    <row r="125" spans="1:4" ht="18" customHeight="1" x14ac:dyDescent="0.3">
      <c r="A125" s="2"/>
      <c r="B125" s="101" t="s">
        <v>67</v>
      </c>
      <c r="C125" s="101"/>
      <c r="D125" s="101"/>
    </row>
    <row r="126" spans="1:4" ht="18" customHeight="1" thickBot="1" x14ac:dyDescent="0.35">
      <c r="A126" s="2"/>
      <c r="B126" s="5" t="s">
        <v>68</v>
      </c>
      <c r="D126" s="2"/>
    </row>
    <row r="127" spans="1:4" ht="17.25" thickBot="1" x14ac:dyDescent="0.3">
      <c r="A127" s="2"/>
      <c r="B127" s="30" t="s">
        <v>69</v>
      </c>
      <c r="C127" s="10">
        <v>2025</v>
      </c>
      <c r="D127" s="31"/>
    </row>
    <row r="128" spans="1:4" ht="30" x14ac:dyDescent="0.2">
      <c r="A128" s="2"/>
      <c r="B128" s="32" t="s">
        <v>70</v>
      </c>
      <c r="D128" s="33"/>
    </row>
    <row r="129" spans="1:6" ht="10.5" customHeight="1" x14ac:dyDescent="0.2">
      <c r="A129" s="2"/>
      <c r="B129" s="32"/>
      <c r="D129" s="33"/>
    </row>
    <row r="130" spans="1:6" x14ac:dyDescent="0.2">
      <c r="A130" s="37"/>
      <c r="B130" s="15" t="s">
        <v>71</v>
      </c>
      <c r="C130" s="53">
        <v>15721763.859999999</v>
      </c>
      <c r="D130" s="33"/>
    </row>
    <row r="131" spans="1:6" ht="16.5" thickBot="1" x14ac:dyDescent="0.3">
      <c r="A131" s="2"/>
      <c r="B131" s="13" t="s">
        <v>72</v>
      </c>
      <c r="C131" s="45">
        <f>+C130</f>
        <v>15721763.859999999</v>
      </c>
      <c r="D131" s="40"/>
    </row>
    <row r="132" spans="1:6" ht="15.75" customHeight="1" thickTop="1" x14ac:dyDescent="0.25">
      <c r="A132" s="2"/>
      <c r="B132" s="13"/>
      <c r="C132" s="29"/>
      <c r="D132" s="40"/>
    </row>
    <row r="133" spans="1:6" ht="16.5" x14ac:dyDescent="0.25">
      <c r="A133" s="2"/>
      <c r="B133" s="61" t="s">
        <v>73</v>
      </c>
      <c r="C133" s="19"/>
      <c r="D133" s="44"/>
    </row>
    <row r="134" spans="1:6" ht="30" x14ac:dyDescent="0.25">
      <c r="A134" s="12" t="s">
        <v>9</v>
      </c>
      <c r="B134" s="32" t="s">
        <v>74</v>
      </c>
      <c r="D134" s="33"/>
    </row>
    <row r="135" spans="1:6" ht="8.25" customHeight="1" x14ac:dyDescent="0.25">
      <c r="A135" s="12"/>
      <c r="B135" s="32"/>
      <c r="D135" s="33"/>
      <c r="F135" s="36"/>
    </row>
    <row r="136" spans="1:6" x14ac:dyDescent="0.2">
      <c r="A136" s="37"/>
      <c r="B136" s="65" t="s">
        <v>75</v>
      </c>
      <c r="C136" s="53">
        <v>165924.26</v>
      </c>
      <c r="D136" s="33"/>
    </row>
    <row r="137" spans="1:6" ht="15.75" x14ac:dyDescent="0.25">
      <c r="A137" s="12"/>
      <c r="B137" s="66" t="s">
        <v>76</v>
      </c>
      <c r="C137" s="53">
        <v>155489.88</v>
      </c>
      <c r="D137" s="33"/>
      <c r="F137" s="36"/>
    </row>
    <row r="138" spans="1:6" ht="16.5" customHeight="1" x14ac:dyDescent="0.25">
      <c r="A138" s="12"/>
      <c r="B138" s="65" t="s">
        <v>77</v>
      </c>
      <c r="C138" s="53">
        <v>41195052.770000003</v>
      </c>
      <c r="D138" s="33"/>
      <c r="F138" s="36"/>
    </row>
    <row r="139" spans="1:6" ht="15.75" x14ac:dyDescent="0.25">
      <c r="A139" s="12"/>
      <c r="B139" s="65" t="s">
        <v>78</v>
      </c>
      <c r="C139" s="53">
        <v>56159.92</v>
      </c>
      <c r="D139" s="33"/>
      <c r="F139" s="36"/>
    </row>
    <row r="140" spans="1:6" ht="15.75" x14ac:dyDescent="0.25">
      <c r="A140" s="12"/>
      <c r="B140" s="65" t="s">
        <v>79</v>
      </c>
      <c r="C140" s="53">
        <v>88286.399999999994</v>
      </c>
      <c r="D140" s="33"/>
      <c r="F140" s="36"/>
    </row>
    <row r="141" spans="1:6" ht="15.75" x14ac:dyDescent="0.25">
      <c r="A141" s="12"/>
      <c r="B141" s="65" t="s">
        <v>80</v>
      </c>
      <c r="C141" s="53">
        <v>550</v>
      </c>
      <c r="D141" s="33"/>
      <c r="F141" s="36"/>
    </row>
    <row r="142" spans="1:6" ht="15.75" x14ac:dyDescent="0.25">
      <c r="A142" s="12"/>
      <c r="B142" s="65" t="s">
        <v>81</v>
      </c>
      <c r="C142" s="53">
        <v>5500</v>
      </c>
      <c r="D142" s="33"/>
      <c r="F142" s="36"/>
    </row>
    <row r="143" spans="1:6" ht="15.75" x14ac:dyDescent="0.25">
      <c r="A143" s="12"/>
      <c r="B143" s="65" t="s">
        <v>82</v>
      </c>
      <c r="C143" s="53">
        <v>138946.39000000001</v>
      </c>
      <c r="D143" s="33"/>
      <c r="F143" s="36"/>
    </row>
    <row r="144" spans="1:6" ht="15.75" x14ac:dyDescent="0.25">
      <c r="A144" s="12"/>
      <c r="B144" s="15" t="s">
        <v>83</v>
      </c>
      <c r="C144" s="53">
        <v>446655.88</v>
      </c>
      <c r="D144" s="33"/>
      <c r="F144" s="36"/>
    </row>
    <row r="145" spans="1:6" ht="16.5" thickBot="1" x14ac:dyDescent="0.3">
      <c r="A145" s="2"/>
      <c r="B145" s="67" t="s">
        <v>84</v>
      </c>
      <c r="C145" s="45">
        <f>SUM(C136:C144)</f>
        <v>42252565.500000007</v>
      </c>
      <c r="D145" s="68"/>
      <c r="F145" s="36"/>
    </row>
    <row r="146" spans="1:6" ht="9" customHeight="1" thickTop="1" x14ac:dyDescent="0.25">
      <c r="A146" s="2"/>
      <c r="B146" s="67"/>
      <c r="C146" s="69"/>
      <c r="D146" s="68"/>
      <c r="F146" s="70"/>
    </row>
    <row r="147" spans="1:6" ht="16.5" thickBot="1" x14ac:dyDescent="0.3">
      <c r="A147" s="2"/>
      <c r="B147" s="13" t="s">
        <v>85</v>
      </c>
      <c r="C147" s="71">
        <f>+C131+C145</f>
        <v>57974329.360000007</v>
      </c>
      <c r="D147" s="68"/>
    </row>
    <row r="148" spans="1:6" ht="9" customHeight="1" thickTop="1" thickBot="1" x14ac:dyDescent="0.25">
      <c r="A148" s="2"/>
      <c r="B148" s="25"/>
      <c r="C148" s="26"/>
      <c r="D148" s="41"/>
    </row>
    <row r="149" spans="1:6" ht="9" customHeight="1" x14ac:dyDescent="0.2">
      <c r="A149" s="2"/>
      <c r="B149" s="2"/>
      <c r="D149" s="2"/>
    </row>
    <row r="150" spans="1:6" ht="9" customHeight="1" x14ac:dyDescent="0.2">
      <c r="A150" s="2"/>
      <c r="B150" s="2"/>
      <c r="D150" s="2"/>
    </row>
    <row r="151" spans="1:6" ht="11.25" customHeight="1" x14ac:dyDescent="0.2">
      <c r="A151" s="2"/>
      <c r="B151" s="2"/>
      <c r="D151" s="2"/>
    </row>
    <row r="152" spans="1:6" ht="11.25" customHeight="1" x14ac:dyDescent="0.2">
      <c r="A152" s="2"/>
      <c r="B152" s="2"/>
      <c r="D152" s="2"/>
    </row>
    <row r="153" spans="1:6" ht="11.25" customHeight="1" x14ac:dyDescent="0.2">
      <c r="A153" s="2"/>
      <c r="B153" s="2"/>
      <c r="D153" s="2"/>
    </row>
    <row r="154" spans="1:6" ht="11.25" customHeight="1" x14ac:dyDescent="0.2">
      <c r="A154" s="2"/>
      <c r="B154" s="2"/>
      <c r="D154" s="2"/>
    </row>
    <row r="155" spans="1:6" ht="6.75" customHeight="1" x14ac:dyDescent="0.2">
      <c r="A155" s="2"/>
      <c r="B155" s="2"/>
      <c r="D155" s="2"/>
    </row>
    <row r="156" spans="1:6" ht="21" customHeight="1" thickBot="1" x14ac:dyDescent="0.35">
      <c r="A156" s="2"/>
      <c r="B156" s="5" t="s">
        <v>86</v>
      </c>
      <c r="D156" s="2"/>
    </row>
    <row r="157" spans="1:6" ht="17.25" thickBot="1" x14ac:dyDescent="0.3">
      <c r="A157" s="2"/>
      <c r="B157" s="30" t="s">
        <v>87</v>
      </c>
      <c r="C157" s="10">
        <v>2025</v>
      </c>
      <c r="D157" s="31"/>
    </row>
    <row r="158" spans="1:6" ht="45" x14ac:dyDescent="0.2">
      <c r="A158" s="2"/>
      <c r="B158" s="32" t="s">
        <v>88</v>
      </c>
      <c r="D158" s="33"/>
    </row>
    <row r="159" spans="1:6" ht="9.75" customHeight="1" x14ac:dyDescent="0.2">
      <c r="A159" s="2"/>
      <c r="B159" s="32"/>
      <c r="D159" s="33"/>
    </row>
    <row r="160" spans="1:6" x14ac:dyDescent="0.2">
      <c r="A160" s="37"/>
      <c r="B160" s="15" t="s">
        <v>89</v>
      </c>
      <c r="C160" s="72">
        <v>1033845.21</v>
      </c>
      <c r="D160" s="73"/>
    </row>
    <row r="161" spans="1:4" ht="16.5" thickBot="1" x14ac:dyDescent="0.3">
      <c r="A161" s="2"/>
      <c r="B161" s="13" t="s">
        <v>90</v>
      </c>
      <c r="C161" s="45">
        <f>SUM(C160:C160)</f>
        <v>1033845.21</v>
      </c>
      <c r="D161" s="40"/>
    </row>
    <row r="162" spans="1:4" ht="4.5" customHeight="1" thickTop="1" thickBot="1" x14ac:dyDescent="0.25">
      <c r="A162" s="2"/>
      <c r="B162" s="25"/>
      <c r="C162" s="26"/>
      <c r="D162" s="41"/>
    </row>
    <row r="163" spans="1:4" x14ac:dyDescent="0.2">
      <c r="A163" s="2"/>
      <c r="B163" s="2"/>
      <c r="D163" s="2"/>
    </row>
    <row r="164" spans="1:4" x14ac:dyDescent="0.2">
      <c r="A164" s="2"/>
      <c r="B164" s="2"/>
      <c r="D164" s="2"/>
    </row>
    <row r="165" spans="1:4" ht="20.25" x14ac:dyDescent="0.3">
      <c r="A165" s="2"/>
      <c r="B165" s="101" t="s">
        <v>91</v>
      </c>
      <c r="C165" s="101"/>
      <c r="D165" s="101"/>
    </row>
    <row r="166" spans="1:4" ht="21" thickBot="1" x14ac:dyDescent="0.35">
      <c r="A166" s="2"/>
      <c r="B166" s="5" t="s">
        <v>92</v>
      </c>
      <c r="D166" s="2"/>
    </row>
    <row r="167" spans="1:4" ht="17.25" thickBot="1" x14ac:dyDescent="0.3">
      <c r="A167" s="2"/>
      <c r="B167" s="30" t="s">
        <v>93</v>
      </c>
      <c r="C167" s="10">
        <v>2025</v>
      </c>
      <c r="D167" s="31"/>
    </row>
    <row r="168" spans="1:4" ht="91.5" x14ac:dyDescent="0.2">
      <c r="A168" s="2"/>
      <c r="B168" s="32" t="s">
        <v>94</v>
      </c>
      <c r="D168" s="33"/>
    </row>
    <row r="169" spans="1:4" x14ac:dyDescent="0.2">
      <c r="A169" s="2"/>
      <c r="B169" s="32"/>
      <c r="D169" s="33"/>
    </row>
    <row r="170" spans="1:4" ht="15.75" x14ac:dyDescent="0.25">
      <c r="A170" s="37"/>
      <c r="B170" s="15" t="s">
        <v>95</v>
      </c>
      <c r="C170" s="23">
        <f>25481444.1+54623341.18</f>
        <v>80104785.280000001</v>
      </c>
      <c r="D170" s="74"/>
    </row>
    <row r="171" spans="1:4" x14ac:dyDescent="0.2">
      <c r="A171" s="2"/>
      <c r="B171" s="15" t="s">
        <v>96</v>
      </c>
      <c r="C171" s="23">
        <v>779747340.12</v>
      </c>
      <c r="D171" s="52"/>
    </row>
    <row r="172" spans="1:4" ht="15.75" x14ac:dyDescent="0.25">
      <c r="A172" s="2"/>
      <c r="B172" s="15" t="s">
        <v>97</v>
      </c>
      <c r="C172" s="75">
        <v>-175747340.12</v>
      </c>
      <c r="D172" s="76"/>
    </row>
    <row r="173" spans="1:4" ht="16.5" thickBot="1" x14ac:dyDescent="0.3">
      <c r="A173" s="2"/>
      <c r="B173" s="13" t="s">
        <v>98</v>
      </c>
      <c r="C173" s="45">
        <f>+C170+C171+C172</f>
        <v>684104785.27999997</v>
      </c>
      <c r="D173" s="40"/>
    </row>
    <row r="174" spans="1:4" ht="16.5" thickTop="1" thickBot="1" x14ac:dyDescent="0.25">
      <c r="A174" s="2"/>
      <c r="B174" s="25"/>
      <c r="C174" s="26"/>
      <c r="D174" s="41"/>
    </row>
    <row r="175" spans="1:4" x14ac:dyDescent="0.2">
      <c r="A175" s="2"/>
      <c r="B175" s="2"/>
      <c r="D175" s="2"/>
    </row>
    <row r="176" spans="1:4" x14ac:dyDescent="0.2">
      <c r="A176" s="2"/>
      <c r="B176" s="2"/>
      <c r="D176" s="2"/>
    </row>
    <row r="177" spans="1:6" x14ac:dyDescent="0.2">
      <c r="A177" s="2"/>
      <c r="B177" s="2"/>
      <c r="D177" s="2"/>
    </row>
    <row r="178" spans="1:6" x14ac:dyDescent="0.2">
      <c r="A178" s="2"/>
      <c r="B178" s="2"/>
      <c r="D178" s="2"/>
    </row>
    <row r="179" spans="1:6" x14ac:dyDescent="0.2">
      <c r="A179" s="2"/>
      <c r="B179" s="2"/>
      <c r="D179" s="2"/>
    </row>
    <row r="180" spans="1:6" x14ac:dyDescent="0.2">
      <c r="A180" s="2"/>
      <c r="B180" s="2"/>
      <c r="D180" s="2"/>
    </row>
    <row r="181" spans="1:6" x14ac:dyDescent="0.2">
      <c r="A181" s="2"/>
      <c r="B181" s="2"/>
      <c r="D181" s="2"/>
    </row>
    <row r="182" spans="1:6" ht="20.25" x14ac:dyDescent="0.3">
      <c r="A182" s="2"/>
      <c r="B182" s="101" t="s">
        <v>99</v>
      </c>
      <c r="C182" s="101"/>
      <c r="D182" s="101"/>
    </row>
    <row r="183" spans="1:6" ht="21" thickBot="1" x14ac:dyDescent="0.35">
      <c r="A183" s="2"/>
      <c r="B183" s="5" t="s">
        <v>100</v>
      </c>
      <c r="D183" s="2"/>
    </row>
    <row r="184" spans="1:6" ht="17.25" thickBot="1" x14ac:dyDescent="0.3">
      <c r="A184" s="2"/>
      <c r="B184" s="30" t="s">
        <v>101</v>
      </c>
      <c r="C184" s="10">
        <v>2025</v>
      </c>
      <c r="D184" s="31"/>
    </row>
    <row r="185" spans="1:6" ht="6.75" customHeight="1" x14ac:dyDescent="0.25">
      <c r="A185" s="2"/>
      <c r="B185" s="77"/>
      <c r="C185" s="29"/>
      <c r="D185" s="52"/>
    </row>
    <row r="186" spans="1:6" ht="15.75" x14ac:dyDescent="0.25">
      <c r="A186" s="12" t="s">
        <v>9</v>
      </c>
      <c r="B186" s="77" t="s">
        <v>102</v>
      </c>
      <c r="C186" s="29"/>
      <c r="D186" s="52"/>
    </row>
    <row r="187" spans="1:6" x14ac:dyDescent="0.2">
      <c r="A187" s="78">
        <v>4102020005</v>
      </c>
      <c r="B187" s="15" t="s">
        <v>103</v>
      </c>
      <c r="C187" s="23">
        <v>120570.34000000001</v>
      </c>
      <c r="D187" s="52"/>
      <c r="F187" s="36"/>
    </row>
    <row r="188" spans="1:6" x14ac:dyDescent="0.2">
      <c r="A188" s="78">
        <v>4102980002</v>
      </c>
      <c r="B188" s="15" t="s">
        <v>104</v>
      </c>
      <c r="C188" s="23">
        <v>0</v>
      </c>
      <c r="D188" s="52"/>
      <c r="F188" s="36"/>
    </row>
    <row r="189" spans="1:6" x14ac:dyDescent="0.2">
      <c r="A189" s="78">
        <v>410202003</v>
      </c>
      <c r="B189" s="15" t="s">
        <v>105</v>
      </c>
      <c r="C189" s="23">
        <v>0</v>
      </c>
      <c r="D189" s="52"/>
      <c r="F189" s="36"/>
    </row>
    <row r="190" spans="1:6" x14ac:dyDescent="0.2">
      <c r="A190" s="78">
        <v>4102980004</v>
      </c>
      <c r="B190" s="15" t="s">
        <v>106</v>
      </c>
      <c r="C190" s="23">
        <v>203650</v>
      </c>
      <c r="D190" s="52"/>
      <c r="F190" s="36"/>
    </row>
    <row r="191" spans="1:6" x14ac:dyDescent="0.2">
      <c r="A191" s="78">
        <v>4102980998</v>
      </c>
      <c r="B191" s="15" t="s">
        <v>107</v>
      </c>
      <c r="C191" s="23">
        <v>0</v>
      </c>
      <c r="D191" s="52"/>
      <c r="F191" s="36"/>
    </row>
    <row r="192" spans="1:6" x14ac:dyDescent="0.2">
      <c r="A192" s="78" t="s">
        <v>108</v>
      </c>
      <c r="B192" s="15" t="s">
        <v>109</v>
      </c>
      <c r="C192" s="23">
        <v>12980982.870000001</v>
      </c>
      <c r="D192" s="52"/>
      <c r="F192" s="36"/>
    </row>
    <row r="193" spans="1:8" ht="14.45" customHeight="1" x14ac:dyDescent="0.2">
      <c r="A193" s="78">
        <v>4102980003</v>
      </c>
      <c r="B193" s="15" t="s">
        <v>110</v>
      </c>
      <c r="C193" s="23">
        <v>0</v>
      </c>
      <c r="D193" s="52"/>
      <c r="F193" s="36"/>
    </row>
    <row r="194" spans="1:8" x14ac:dyDescent="0.2">
      <c r="A194" t="s">
        <v>111</v>
      </c>
      <c r="B194" s="15" t="s">
        <v>112</v>
      </c>
      <c r="C194" s="23">
        <v>1772250.6500000001</v>
      </c>
      <c r="D194" s="52"/>
      <c r="F194" s="36"/>
    </row>
    <row r="195" spans="1:8" x14ac:dyDescent="0.2">
      <c r="A195" t="s">
        <v>113</v>
      </c>
      <c r="B195" s="15" t="s">
        <v>114</v>
      </c>
      <c r="C195" s="23">
        <v>42350.6</v>
      </c>
      <c r="D195" s="52"/>
    </row>
    <row r="196" spans="1:8" x14ac:dyDescent="0.2">
      <c r="A196" t="s">
        <v>115</v>
      </c>
      <c r="B196" s="15" t="s">
        <v>116</v>
      </c>
      <c r="C196" s="23">
        <v>18764.580000000002</v>
      </c>
      <c r="D196" s="52"/>
      <c r="F196" s="79"/>
    </row>
    <row r="197" spans="1:8" x14ac:dyDescent="0.2">
      <c r="A197" t="s">
        <v>117</v>
      </c>
      <c r="B197" s="15" t="s">
        <v>118</v>
      </c>
      <c r="C197" s="23">
        <v>0</v>
      </c>
      <c r="D197" s="52"/>
    </row>
    <row r="198" spans="1:8" x14ac:dyDescent="0.2">
      <c r="A198" t="s">
        <v>119</v>
      </c>
      <c r="B198" s="15" t="s">
        <v>120</v>
      </c>
      <c r="C198" s="23">
        <v>21393733.010000002</v>
      </c>
      <c r="D198" s="52"/>
    </row>
    <row r="199" spans="1:8" ht="16.5" thickBot="1" x14ac:dyDescent="0.3">
      <c r="A199" s="37"/>
      <c r="B199" s="39" t="s">
        <v>121</v>
      </c>
      <c r="C199" s="45">
        <f>SUM(C187:C198)</f>
        <v>36532302.050000004</v>
      </c>
      <c r="D199" s="40"/>
    </row>
    <row r="200" spans="1:8" ht="17.25" thickTop="1" thickBot="1" x14ac:dyDescent="0.3">
      <c r="A200" s="2"/>
      <c r="B200" s="80"/>
      <c r="C200" s="81"/>
      <c r="D200" s="82"/>
    </row>
    <row r="201" spans="1:8" ht="8.25" customHeight="1" x14ac:dyDescent="0.2">
      <c r="A201" s="2"/>
      <c r="B201" s="2"/>
      <c r="C201" s="51"/>
      <c r="D201" s="2"/>
    </row>
    <row r="202" spans="1:8" ht="18" x14ac:dyDescent="0.25">
      <c r="A202" s="83"/>
      <c r="B202" s="102" t="s">
        <v>122</v>
      </c>
      <c r="C202" s="102"/>
      <c r="D202" s="102"/>
    </row>
    <row r="203" spans="1:8" ht="21" thickBot="1" x14ac:dyDescent="0.35">
      <c r="A203" s="83"/>
      <c r="B203" s="5" t="s">
        <v>123</v>
      </c>
      <c r="D203" s="2"/>
    </row>
    <row r="204" spans="1:8" ht="17.25" thickBot="1" x14ac:dyDescent="0.3">
      <c r="A204" s="83"/>
      <c r="B204" s="84" t="s">
        <v>124</v>
      </c>
      <c r="C204" s="10">
        <v>2025</v>
      </c>
      <c r="D204" s="31"/>
    </row>
    <row r="205" spans="1:8" ht="35.25" customHeight="1" x14ac:dyDescent="0.2">
      <c r="B205" s="85" t="s">
        <v>125</v>
      </c>
      <c r="D205" s="33"/>
    </row>
    <row r="206" spans="1:8" ht="6" customHeight="1" x14ac:dyDescent="0.25">
      <c r="A206" s="12" t="s">
        <v>9</v>
      </c>
      <c r="B206" s="85"/>
      <c r="D206" s="33"/>
    </row>
    <row r="207" spans="1:8" x14ac:dyDescent="0.2">
      <c r="A207" t="s">
        <v>126</v>
      </c>
      <c r="B207" s="15" t="s">
        <v>127</v>
      </c>
      <c r="C207" s="42">
        <v>125613183.17</v>
      </c>
      <c r="D207" s="33"/>
    </row>
    <row r="208" spans="1:8" x14ac:dyDescent="0.2">
      <c r="A208" t="s">
        <v>128</v>
      </c>
      <c r="B208" s="15" t="s">
        <v>129</v>
      </c>
      <c r="C208" s="42">
        <v>16000000</v>
      </c>
      <c r="D208" s="73"/>
      <c r="G208" s="15"/>
      <c r="H208" s="23"/>
    </row>
    <row r="209" spans="1:4" x14ac:dyDescent="0.2">
      <c r="A209" t="s">
        <v>130</v>
      </c>
      <c r="B209" s="15" t="s">
        <v>131</v>
      </c>
      <c r="C209" s="42">
        <v>561598.79</v>
      </c>
      <c r="D209" s="73"/>
    </row>
    <row r="210" spans="1:4" x14ac:dyDescent="0.2">
      <c r="A210" t="s">
        <v>132</v>
      </c>
      <c r="B210" s="15" t="s">
        <v>133</v>
      </c>
      <c r="C210" s="42">
        <v>9039030</v>
      </c>
      <c r="D210" s="73"/>
    </row>
    <row r="211" spans="1:4" x14ac:dyDescent="0.2">
      <c r="A211"/>
      <c r="B211" s="15" t="s">
        <v>134</v>
      </c>
      <c r="C211" s="42">
        <v>160000</v>
      </c>
      <c r="D211" s="73"/>
    </row>
    <row r="212" spans="1:4" x14ac:dyDescent="0.2">
      <c r="A212"/>
      <c r="B212" s="15" t="s">
        <v>135</v>
      </c>
      <c r="C212" s="42">
        <v>35000</v>
      </c>
      <c r="D212" s="73"/>
    </row>
    <row r="213" spans="1:4" x14ac:dyDescent="0.2">
      <c r="A213"/>
      <c r="B213" s="15" t="s">
        <v>136</v>
      </c>
      <c r="C213" s="42">
        <v>8553648.2000000011</v>
      </c>
      <c r="D213" s="73"/>
    </row>
    <row r="214" spans="1:4" x14ac:dyDescent="0.2">
      <c r="A214"/>
      <c r="B214" s="15" t="s">
        <v>137</v>
      </c>
      <c r="C214" s="42">
        <v>560000</v>
      </c>
      <c r="D214" s="73"/>
    </row>
    <row r="215" spans="1:4" x14ac:dyDescent="0.2">
      <c r="A215" t="s">
        <v>138</v>
      </c>
      <c r="B215" s="15" t="s">
        <v>139</v>
      </c>
      <c r="C215" s="42">
        <v>36822.51</v>
      </c>
      <c r="D215" s="73"/>
    </row>
    <row r="216" spans="1:4" ht="15.75" x14ac:dyDescent="0.25">
      <c r="A216" s="78"/>
      <c r="B216" s="13" t="s">
        <v>140</v>
      </c>
      <c r="C216" s="86">
        <f>SUM(C207:C215)</f>
        <v>160559282.66999999</v>
      </c>
      <c r="D216" s="73"/>
    </row>
    <row r="217" spans="1:4" ht="6" customHeight="1" x14ac:dyDescent="0.25">
      <c r="B217" s="13"/>
      <c r="C217" s="87"/>
      <c r="D217" s="73"/>
    </row>
    <row r="218" spans="1:4" x14ac:dyDescent="0.2">
      <c r="A218" t="s">
        <v>141</v>
      </c>
      <c r="B218" s="15" t="s">
        <v>142</v>
      </c>
      <c r="C218" s="42">
        <v>4803535.6100000003</v>
      </c>
      <c r="D218" s="73"/>
    </row>
    <row r="219" spans="1:4" x14ac:dyDescent="0.2">
      <c r="A219" t="s">
        <v>143</v>
      </c>
      <c r="B219" s="15" t="s">
        <v>144</v>
      </c>
      <c r="C219" s="42">
        <v>813008.35000000009</v>
      </c>
      <c r="D219" s="73"/>
    </row>
    <row r="220" spans="1:4" ht="15.75" x14ac:dyDescent="0.25">
      <c r="A220" s="78"/>
      <c r="B220" s="13" t="s">
        <v>140</v>
      </c>
      <c r="C220" s="59">
        <f>+C218+C219</f>
        <v>5616543.9600000009</v>
      </c>
      <c r="D220" s="33"/>
    </row>
    <row r="221" spans="1:4" ht="16.5" thickBot="1" x14ac:dyDescent="0.3">
      <c r="A221" s="78"/>
      <c r="B221" s="80" t="s">
        <v>145</v>
      </c>
      <c r="C221" s="88">
        <f>+C216+C220</f>
        <v>166175826.63</v>
      </c>
      <c r="D221" s="82"/>
    </row>
    <row r="222" spans="1:4" ht="9.75" customHeight="1" x14ac:dyDescent="0.2">
      <c r="A222" s="78"/>
      <c r="B222" s="2"/>
      <c r="D222" s="2"/>
    </row>
    <row r="223" spans="1:4" ht="21" thickBot="1" x14ac:dyDescent="0.35">
      <c r="A223" s="78"/>
      <c r="B223" s="5" t="s">
        <v>146</v>
      </c>
      <c r="D223" s="2"/>
    </row>
    <row r="224" spans="1:4" ht="17.25" thickBot="1" x14ac:dyDescent="0.3">
      <c r="A224" s="78"/>
      <c r="B224" s="89" t="s">
        <v>147</v>
      </c>
      <c r="C224" s="10">
        <v>2025</v>
      </c>
      <c r="D224" s="31"/>
    </row>
    <row r="225" spans="1:4" ht="7.5" customHeight="1" x14ac:dyDescent="0.25">
      <c r="A225" s="12" t="s">
        <v>9</v>
      </c>
      <c r="B225" s="15"/>
      <c r="D225" s="33"/>
    </row>
    <row r="226" spans="1:4" x14ac:dyDescent="0.2">
      <c r="A226" t="s">
        <v>148</v>
      </c>
      <c r="B226" s="15" t="s">
        <v>149</v>
      </c>
      <c r="C226" s="42">
        <v>1764264.28</v>
      </c>
      <c r="D226" s="33"/>
    </row>
    <row r="227" spans="1:4" x14ac:dyDescent="0.2">
      <c r="A227" t="s">
        <v>150</v>
      </c>
      <c r="B227" s="15" t="s">
        <v>151</v>
      </c>
      <c r="C227" s="42">
        <v>967871</v>
      </c>
      <c r="D227" s="73"/>
    </row>
    <row r="228" spans="1:4" x14ac:dyDescent="0.2">
      <c r="A228" t="s">
        <v>152</v>
      </c>
      <c r="B228" s="15" t="s">
        <v>153</v>
      </c>
      <c r="C228" s="42">
        <v>3589211.66</v>
      </c>
      <c r="D228" s="73"/>
    </row>
    <row r="229" spans="1:4" x14ac:dyDescent="0.2">
      <c r="A229" t="s">
        <v>154</v>
      </c>
      <c r="B229" s="15" t="s">
        <v>155</v>
      </c>
      <c r="C229" s="42">
        <v>111175.8</v>
      </c>
      <c r="D229" s="73"/>
    </row>
    <row r="230" spans="1:4" x14ac:dyDescent="0.2">
      <c r="A230" t="s">
        <v>156</v>
      </c>
      <c r="B230" s="15" t="s">
        <v>157</v>
      </c>
      <c r="C230" s="42">
        <v>4553</v>
      </c>
      <c r="D230" s="73"/>
    </row>
    <row r="231" spans="1:4" x14ac:dyDescent="0.2">
      <c r="A231"/>
      <c r="B231" s="15" t="s">
        <v>158</v>
      </c>
      <c r="C231" s="42">
        <v>760</v>
      </c>
      <c r="D231" s="73"/>
    </row>
    <row r="232" spans="1:4" x14ac:dyDescent="0.2">
      <c r="A232"/>
      <c r="B232" s="15" t="s">
        <v>159</v>
      </c>
      <c r="C232" s="42">
        <v>508850</v>
      </c>
      <c r="D232" s="73"/>
    </row>
    <row r="233" spans="1:4" x14ac:dyDescent="0.2">
      <c r="A233"/>
      <c r="B233" s="15" t="s">
        <v>160</v>
      </c>
      <c r="C233" s="42">
        <v>70000</v>
      </c>
      <c r="D233" s="73"/>
    </row>
    <row r="234" spans="1:4" x14ac:dyDescent="0.2">
      <c r="A234"/>
      <c r="B234" s="15" t="s">
        <v>161</v>
      </c>
      <c r="C234" s="42">
        <v>1538029.6500000001</v>
      </c>
      <c r="D234" s="73"/>
    </row>
    <row r="235" spans="1:4" x14ac:dyDescent="0.2">
      <c r="A235"/>
      <c r="B235" s="15" t="s">
        <v>162</v>
      </c>
      <c r="C235" s="42">
        <v>1052518.73</v>
      </c>
      <c r="D235" s="73"/>
    </row>
    <row r="236" spans="1:4" x14ac:dyDescent="0.2">
      <c r="A236"/>
      <c r="B236" s="15" t="s">
        <v>163</v>
      </c>
      <c r="C236" s="42">
        <v>550000</v>
      </c>
      <c r="D236" s="73"/>
    </row>
    <row r="237" spans="1:4" x14ac:dyDescent="0.2">
      <c r="A237"/>
      <c r="B237" s="15" t="s">
        <v>164</v>
      </c>
      <c r="C237" s="42">
        <v>255709.95</v>
      </c>
      <c r="D237" s="73"/>
    </row>
    <row r="238" spans="1:4" x14ac:dyDescent="0.2">
      <c r="A238" t="s">
        <v>165</v>
      </c>
      <c r="B238" s="15" t="s">
        <v>166</v>
      </c>
      <c r="C238" s="42">
        <v>585668.83000000007</v>
      </c>
      <c r="D238" s="73"/>
    </row>
    <row r="239" spans="1:4" ht="16.5" thickBot="1" x14ac:dyDescent="0.3">
      <c r="A239" s="78"/>
      <c r="B239" s="80" t="s">
        <v>167</v>
      </c>
      <c r="C239" s="90">
        <f>SUM(C226:C238)</f>
        <v>10998612.9</v>
      </c>
      <c r="D239" s="82"/>
    </row>
    <row r="240" spans="1:4" x14ac:dyDescent="0.2">
      <c r="A240" s="78"/>
      <c r="B240" s="2"/>
      <c r="C240" s="51"/>
      <c r="D240" s="51"/>
    </row>
    <row r="241" spans="1:4" x14ac:dyDescent="0.2">
      <c r="A241" s="78"/>
      <c r="B241" s="2"/>
      <c r="C241" s="51"/>
      <c r="D241" s="51"/>
    </row>
    <row r="242" spans="1:4" x14ac:dyDescent="0.2">
      <c r="A242" s="78"/>
      <c r="B242" s="2"/>
      <c r="C242" s="51"/>
      <c r="D242" s="51"/>
    </row>
    <row r="243" spans="1:4" x14ac:dyDescent="0.2">
      <c r="A243" s="78"/>
      <c r="B243" s="2"/>
      <c r="C243" s="51"/>
      <c r="D243" s="51"/>
    </row>
    <row r="244" spans="1:4" ht="21" thickBot="1" x14ac:dyDescent="0.35">
      <c r="A244" s="78"/>
      <c r="B244" s="5" t="s">
        <v>168</v>
      </c>
      <c r="D244" s="2"/>
    </row>
    <row r="245" spans="1:4" ht="17.25" thickBot="1" x14ac:dyDescent="0.3">
      <c r="A245" s="78"/>
      <c r="B245" s="91" t="s">
        <v>169</v>
      </c>
      <c r="C245" s="10">
        <v>2025</v>
      </c>
      <c r="D245" s="31"/>
    </row>
    <row r="246" spans="1:4" ht="10.5" customHeight="1" x14ac:dyDescent="0.2">
      <c r="A246" s="78"/>
      <c r="B246" s="15"/>
      <c r="D246" s="33"/>
    </row>
    <row r="247" spans="1:4" ht="30" x14ac:dyDescent="0.2">
      <c r="A247" s="78"/>
      <c r="B247" s="85" t="s">
        <v>170</v>
      </c>
      <c r="D247" s="33"/>
    </row>
    <row r="248" spans="1:4" ht="15.75" x14ac:dyDescent="0.25">
      <c r="A248" s="12" t="s">
        <v>9</v>
      </c>
      <c r="B248" s="15"/>
      <c r="C248" s="51"/>
      <c r="D248" s="52"/>
    </row>
    <row r="249" spans="1:4" x14ac:dyDescent="0.2">
      <c r="A249" s="92">
        <v>5.1010200020000998E+17</v>
      </c>
      <c r="B249" s="15" t="s">
        <v>171</v>
      </c>
      <c r="C249" s="42">
        <v>682187</v>
      </c>
      <c r="D249" s="52"/>
    </row>
    <row r="250" spans="1:4" x14ac:dyDescent="0.2">
      <c r="A250" s="92">
        <v>5.1010200020001997E+17</v>
      </c>
      <c r="B250" s="15" t="s">
        <v>172</v>
      </c>
      <c r="C250" s="42">
        <v>930</v>
      </c>
      <c r="D250" s="52"/>
    </row>
    <row r="251" spans="1:4" x14ac:dyDescent="0.2">
      <c r="A251" t="s">
        <v>173</v>
      </c>
      <c r="B251" s="15" t="s">
        <v>174</v>
      </c>
      <c r="C251" s="42">
        <v>1575</v>
      </c>
      <c r="D251" s="52"/>
    </row>
    <row r="252" spans="1:4" x14ac:dyDescent="0.2">
      <c r="A252" t="s">
        <v>175</v>
      </c>
      <c r="B252" s="15" t="s">
        <v>176</v>
      </c>
      <c r="C252" s="42">
        <v>1121000</v>
      </c>
      <c r="D252" s="52"/>
    </row>
    <row r="253" spans="1:4" x14ac:dyDescent="0.2">
      <c r="A253" t="s">
        <v>177</v>
      </c>
      <c r="B253" s="15" t="s">
        <v>178</v>
      </c>
      <c r="C253" s="42">
        <v>206500</v>
      </c>
      <c r="D253" s="52"/>
    </row>
    <row r="254" spans="1:4" x14ac:dyDescent="0.2">
      <c r="A254"/>
      <c r="B254" s="15" t="s">
        <v>179</v>
      </c>
      <c r="C254" s="42">
        <v>3374979.2600000002</v>
      </c>
      <c r="D254" s="52"/>
    </row>
    <row r="255" spans="1:4" x14ac:dyDescent="0.2">
      <c r="A255"/>
      <c r="B255" s="15" t="s">
        <v>180</v>
      </c>
      <c r="C255" s="42">
        <v>1447261.6400000001</v>
      </c>
      <c r="D255" s="52"/>
    </row>
    <row r="256" spans="1:4" x14ac:dyDescent="0.2">
      <c r="A256"/>
      <c r="B256" s="15" t="s">
        <v>181</v>
      </c>
      <c r="C256" s="42">
        <v>12348</v>
      </c>
      <c r="D256" s="52"/>
    </row>
    <row r="257" spans="1:4" x14ac:dyDescent="0.2">
      <c r="A257"/>
      <c r="B257" s="15" t="s">
        <v>182</v>
      </c>
      <c r="C257" s="42">
        <v>391.39000000000004</v>
      </c>
      <c r="D257" s="52"/>
    </row>
    <row r="258" spans="1:4" x14ac:dyDescent="0.2">
      <c r="A258"/>
      <c r="B258" s="15" t="s">
        <v>183</v>
      </c>
      <c r="C258" s="42">
        <v>780</v>
      </c>
      <c r="D258" s="52"/>
    </row>
    <row r="259" spans="1:4" x14ac:dyDescent="0.2">
      <c r="A259"/>
      <c r="B259" s="15" t="s">
        <v>184</v>
      </c>
      <c r="C259" s="42">
        <v>135228</v>
      </c>
      <c r="D259" s="52"/>
    </row>
    <row r="260" spans="1:4" x14ac:dyDescent="0.2">
      <c r="A260"/>
      <c r="B260" s="15" t="s">
        <v>185</v>
      </c>
      <c r="C260" s="42">
        <v>520</v>
      </c>
      <c r="D260" s="52"/>
    </row>
    <row r="261" spans="1:4" x14ac:dyDescent="0.2">
      <c r="A261"/>
      <c r="B261" s="15" t="s">
        <v>186</v>
      </c>
      <c r="C261" s="42">
        <v>25200.68</v>
      </c>
      <c r="D261" s="52"/>
    </row>
    <row r="262" spans="1:4" x14ac:dyDescent="0.2">
      <c r="A262"/>
      <c r="B262" s="15" t="s">
        <v>187</v>
      </c>
      <c r="C262" s="42">
        <v>2893256.4</v>
      </c>
      <c r="D262" s="52"/>
    </row>
    <row r="263" spans="1:4" x14ac:dyDescent="0.2">
      <c r="A263"/>
      <c r="B263" s="15" t="s">
        <v>188</v>
      </c>
      <c r="C263" s="42">
        <v>4788000</v>
      </c>
      <c r="D263" s="52"/>
    </row>
    <row r="264" spans="1:4" ht="16.5" thickBot="1" x14ac:dyDescent="0.3">
      <c r="A264" s="78"/>
      <c r="B264" s="39" t="s">
        <v>189</v>
      </c>
      <c r="C264" s="45">
        <f>SUM(C249:C263)</f>
        <v>14690157.369999999</v>
      </c>
      <c r="D264" s="40"/>
    </row>
    <row r="265" spans="1:4" ht="12" customHeight="1" thickTop="1" thickBot="1" x14ac:dyDescent="0.25">
      <c r="A265" s="78"/>
      <c r="B265" s="25"/>
      <c r="C265" s="93"/>
      <c r="D265" s="94"/>
    </row>
    <row r="266" spans="1:4" x14ac:dyDescent="0.2">
      <c r="A266" s="78"/>
      <c r="B266" s="2"/>
      <c r="C266" s="51"/>
      <c r="D266" s="51"/>
    </row>
    <row r="267" spans="1:4" ht="21" thickBot="1" x14ac:dyDescent="0.35">
      <c r="A267" s="78"/>
      <c r="B267" s="5" t="s">
        <v>190</v>
      </c>
      <c r="D267" s="2"/>
    </row>
    <row r="268" spans="1:4" ht="17.25" thickBot="1" x14ac:dyDescent="0.3">
      <c r="A268" s="12" t="s">
        <v>9</v>
      </c>
      <c r="B268" s="6" t="s">
        <v>191</v>
      </c>
      <c r="C268" s="10">
        <v>2025</v>
      </c>
      <c r="D268" s="31"/>
    </row>
    <row r="269" spans="1:4" x14ac:dyDescent="0.2">
      <c r="A269" s="78"/>
      <c r="B269" s="15"/>
      <c r="D269" s="33"/>
    </row>
    <row r="270" spans="1:4" x14ac:dyDescent="0.2">
      <c r="A270" s="95">
        <v>5101990001</v>
      </c>
      <c r="B270" s="2" t="s">
        <v>192</v>
      </c>
      <c r="C270" s="42">
        <v>7057104.4800000004</v>
      </c>
      <c r="D270" s="73"/>
    </row>
    <row r="271" spans="1:4" x14ac:dyDescent="0.2">
      <c r="A271" s="95">
        <v>5101990002</v>
      </c>
      <c r="B271" s="2" t="s">
        <v>193</v>
      </c>
      <c r="C271" s="96">
        <v>12868015.040000001</v>
      </c>
      <c r="D271" s="73"/>
    </row>
    <row r="272" spans="1:4" ht="16.5" thickBot="1" x14ac:dyDescent="0.3">
      <c r="A272" s="78"/>
      <c r="B272" s="39" t="s">
        <v>194</v>
      </c>
      <c r="C272" s="71">
        <f>+C270+C271</f>
        <v>19925119.520000003</v>
      </c>
      <c r="D272" s="40"/>
    </row>
    <row r="273" spans="1:6" ht="16.5" thickTop="1" thickBot="1" x14ac:dyDescent="0.25">
      <c r="A273" s="78"/>
      <c r="B273" s="25"/>
      <c r="C273" s="26"/>
      <c r="D273" s="41"/>
    </row>
    <row r="274" spans="1:6" x14ac:dyDescent="0.2">
      <c r="A274" s="78"/>
      <c r="B274" s="2"/>
      <c r="C274" s="51"/>
      <c r="D274" s="51"/>
    </row>
    <row r="275" spans="1:6" ht="21" thickBot="1" x14ac:dyDescent="0.35">
      <c r="A275" s="78"/>
      <c r="B275" s="5" t="s">
        <v>195</v>
      </c>
      <c r="D275" s="2"/>
    </row>
    <row r="276" spans="1:6" ht="17.25" thickBot="1" x14ac:dyDescent="0.3">
      <c r="A276" s="78"/>
      <c r="B276" s="6" t="s">
        <v>196</v>
      </c>
      <c r="C276" s="10">
        <v>2025</v>
      </c>
      <c r="D276" s="31"/>
    </row>
    <row r="277" spans="1:6" ht="30" x14ac:dyDescent="0.25">
      <c r="A277" s="12" t="s">
        <v>9</v>
      </c>
      <c r="B277" s="64" t="s">
        <v>197</v>
      </c>
      <c r="D277" s="33"/>
    </row>
    <row r="278" spans="1:6" x14ac:dyDescent="0.2">
      <c r="A278" t="s">
        <v>198</v>
      </c>
      <c r="B278" s="15" t="s">
        <v>199</v>
      </c>
      <c r="C278" s="42">
        <v>66500</v>
      </c>
      <c r="D278" s="33"/>
      <c r="F278" s="79"/>
    </row>
    <row r="279" spans="1:6" x14ac:dyDescent="0.2">
      <c r="A279"/>
      <c r="B279" s="15" t="s">
        <v>200</v>
      </c>
      <c r="C279" s="42">
        <v>233505.75</v>
      </c>
      <c r="D279" s="33"/>
      <c r="F279" s="79"/>
    </row>
    <row r="280" spans="1:6" x14ac:dyDescent="0.2">
      <c r="A280"/>
      <c r="B280" s="15" t="s">
        <v>201</v>
      </c>
      <c r="C280" s="42">
        <v>11920</v>
      </c>
      <c r="D280" s="33"/>
      <c r="F280" s="79"/>
    </row>
    <row r="281" spans="1:6" x14ac:dyDescent="0.2">
      <c r="A281" t="s">
        <v>202</v>
      </c>
      <c r="B281" s="15" t="s">
        <v>203</v>
      </c>
      <c r="C281" s="42">
        <v>128000</v>
      </c>
      <c r="D281" s="33"/>
    </row>
    <row r="282" spans="1:6" x14ac:dyDescent="0.2">
      <c r="A282" t="s">
        <v>204</v>
      </c>
      <c r="B282" s="15" t="s">
        <v>205</v>
      </c>
      <c r="C282" s="96">
        <v>50000</v>
      </c>
      <c r="D282" s="33"/>
    </row>
    <row r="283" spans="1:6" ht="16.5" thickBot="1" x14ac:dyDescent="0.3">
      <c r="A283" s="83"/>
      <c r="B283" s="39" t="s">
        <v>206</v>
      </c>
      <c r="C283" s="71">
        <f>SUM(C278:C282)</f>
        <v>489925.75</v>
      </c>
      <c r="D283" s="40"/>
    </row>
    <row r="284" spans="1:6" ht="16.5" thickTop="1" thickBot="1" x14ac:dyDescent="0.25">
      <c r="A284" s="83"/>
      <c r="B284" s="25"/>
      <c r="C284" s="26"/>
      <c r="D284" s="41"/>
    </row>
    <row r="285" spans="1:6" x14ac:dyDescent="0.2">
      <c r="A285" s="78"/>
      <c r="B285" s="2"/>
      <c r="C285" s="51"/>
      <c r="D285" s="51"/>
    </row>
    <row r="287" spans="1:6" x14ac:dyDescent="0.2">
      <c r="C287" s="97"/>
    </row>
    <row r="288" spans="1:6" x14ac:dyDescent="0.2">
      <c r="C288" s="97"/>
    </row>
    <row r="289" spans="1:4" x14ac:dyDescent="0.2">
      <c r="C289" s="97">
        <f>+C288-C287</f>
        <v>0</v>
      </c>
    </row>
    <row r="291" spans="1:4" x14ac:dyDescent="0.2">
      <c r="A291" s="2"/>
      <c r="B291" s="2"/>
      <c r="D291" s="2"/>
    </row>
    <row r="292" spans="1:4" x14ac:dyDescent="0.2">
      <c r="A292" s="2"/>
      <c r="B292" s="2"/>
      <c r="D292" s="2"/>
    </row>
    <row r="293" spans="1:4" x14ac:dyDescent="0.2">
      <c r="A293" s="2"/>
      <c r="B293" s="2"/>
      <c r="D293" s="2"/>
    </row>
    <row r="294" spans="1:4" x14ac:dyDescent="0.2">
      <c r="A294" s="2"/>
      <c r="B294" s="2"/>
      <c r="D294" s="2"/>
    </row>
  </sheetData>
  <mergeCells count="11">
    <mergeCell ref="B12:D12"/>
    <mergeCell ref="B6:D6"/>
    <mergeCell ref="B7:D7"/>
    <mergeCell ref="B9:D9"/>
    <mergeCell ref="B10:D10"/>
    <mergeCell ref="B11:D11"/>
    <mergeCell ref="B15:D15"/>
    <mergeCell ref="B125:D125"/>
    <mergeCell ref="B165:D165"/>
    <mergeCell ref="B182:D182"/>
    <mergeCell ref="B202:D202"/>
  </mergeCells>
  <pageMargins left="0.97" right="0.6" top="0.21" bottom="0.18" header="0.17" footer="0.22"/>
  <pageSetup scale="80" fitToHeight="2"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6</vt:i4>
      </vt:variant>
    </vt:vector>
  </HeadingPairs>
  <TitlesOfParts>
    <vt:vector size="7" baseType="lpstr">
      <vt:lpstr>Notas a los Estados</vt:lpstr>
      <vt:lpstr>'Notas a los Estados'!OLE_LINK2</vt:lpstr>
      <vt:lpstr>'Notas a los Estados'!OLE_LINK25</vt:lpstr>
      <vt:lpstr>'Notas a los Estados'!OLE_LINK31</vt:lpstr>
      <vt:lpstr>'Notas a los Estados'!OLE_LINK37</vt:lpstr>
      <vt:lpstr>'Notas a los Estados'!OLE_LINK61</vt:lpstr>
      <vt:lpstr>'Notas a los Estados'!OLE_LINK97</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JESUS CASTILLO</dc:creator>
  <cp:lastModifiedBy>Claro</cp:lastModifiedBy>
  <dcterms:created xsi:type="dcterms:W3CDTF">2025-09-08T21:23:25Z</dcterms:created>
  <dcterms:modified xsi:type="dcterms:W3CDTF">2025-09-09T15:43:36Z</dcterms:modified>
</cp:coreProperties>
</file>