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\\10.0.0.127\transparencia-oai (192.168.201.14)\Transparencia\1-OAI-2025\Documentos  para subir al  Portal 2025\Ejecución Presupuestaria y Presupuesto\Ejecución Presupuestaria\"/>
    </mc:Choice>
  </mc:AlternateContent>
  <xr:revisionPtr revIDLastSave="0" documentId="13_ncr:1_{8B85FF4E-9934-425D-AC5C-FDECDC5DF4C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2 Presupuesto Aprobado-Ejec " sheetId="2" r:id="rId1"/>
    <sheet name="P3 Ejecucion " sheetId="3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6" i="2" l="1"/>
  <c r="B86" i="2"/>
  <c r="F12" i="2"/>
  <c r="E11" i="2"/>
  <c r="D11" i="2"/>
  <c r="B12" i="2"/>
  <c r="C12" i="2"/>
  <c r="P13" i="2"/>
  <c r="P14" i="2"/>
  <c r="P15" i="2"/>
  <c r="P16" i="2"/>
  <c r="P17" i="2"/>
  <c r="O54" i="2"/>
  <c r="O38" i="2"/>
  <c r="O28" i="2"/>
  <c r="N28" i="2"/>
  <c r="O18" i="2"/>
  <c r="M38" i="2"/>
  <c r="M54" i="2"/>
  <c r="N38" i="2"/>
  <c r="N18" i="2"/>
  <c r="M64" i="2"/>
  <c r="L38" i="2"/>
  <c r="M28" i="2"/>
  <c r="M18" i="2"/>
  <c r="L18" i="2"/>
  <c r="M12" i="2"/>
  <c r="L64" i="2"/>
  <c r="K18" i="2"/>
  <c r="K12" i="2"/>
  <c r="L12" i="2"/>
  <c r="L28" i="2"/>
  <c r="K54" i="2"/>
  <c r="K38" i="2"/>
  <c r="K28" i="2"/>
  <c r="K86" i="2" l="1"/>
  <c r="P20" i="2"/>
  <c r="P19" i="2"/>
  <c r="J84" i="2"/>
  <c r="J81" i="2"/>
  <c r="J78" i="2"/>
  <c r="J77" i="2" s="1"/>
  <c r="J73" i="2"/>
  <c r="J69" i="2"/>
  <c r="J54" i="2"/>
  <c r="J64" i="2"/>
  <c r="J38" i="2"/>
  <c r="J28" i="2"/>
  <c r="J18" i="2"/>
  <c r="I84" i="2" l="1"/>
  <c r="I81" i="2"/>
  <c r="I78" i="2"/>
  <c r="I77" i="2" s="1"/>
  <c r="I73" i="2"/>
  <c r="I69" i="2"/>
  <c r="I54" i="2"/>
  <c r="I64" i="2"/>
  <c r="I38" i="2"/>
  <c r="I28" i="2"/>
  <c r="I18" i="2"/>
  <c r="P39" i="2"/>
  <c r="H28" i="2"/>
  <c r="H38" i="2"/>
  <c r="H84" i="2"/>
  <c r="H81" i="2"/>
  <c r="H78" i="2"/>
  <c r="H77" i="2" s="1"/>
  <c r="H73" i="2"/>
  <c r="H69" i="2"/>
  <c r="H64" i="2"/>
  <c r="H54" i="2"/>
  <c r="H18" i="2"/>
  <c r="G38" i="2"/>
  <c r="G28" i="2"/>
  <c r="G18" i="2"/>
  <c r="G12" i="2"/>
  <c r="G84" i="2"/>
  <c r="G81" i="2"/>
  <c r="G78" i="2"/>
  <c r="G73" i="2"/>
  <c r="G69" i="2"/>
  <c r="G64" i="2"/>
  <c r="G54" i="2"/>
  <c r="F38" i="2"/>
  <c r="F28" i="2"/>
  <c r="F18" i="2"/>
  <c r="F84" i="2"/>
  <c r="F81" i="2"/>
  <c r="F78" i="2"/>
  <c r="F77" i="2" s="1"/>
  <c r="F73" i="2"/>
  <c r="F69" i="2"/>
  <c r="F64" i="2"/>
  <c r="E54" i="2"/>
  <c r="F54" i="2"/>
  <c r="P85" i="2"/>
  <c r="P83" i="2"/>
  <c r="P82" i="2"/>
  <c r="P80" i="2"/>
  <c r="P79" i="2"/>
  <c r="P76" i="2"/>
  <c r="P75" i="2"/>
  <c r="P74" i="2"/>
  <c r="P72" i="2"/>
  <c r="P71" i="2"/>
  <c r="P70" i="2"/>
  <c r="P68" i="2"/>
  <c r="P67" i="2"/>
  <c r="P66" i="2"/>
  <c r="P65" i="2"/>
  <c r="P63" i="2"/>
  <c r="P62" i="2"/>
  <c r="P61" i="2"/>
  <c r="P60" i="2"/>
  <c r="P59" i="2"/>
  <c r="P58" i="2"/>
  <c r="P57" i="2"/>
  <c r="P56" i="2"/>
  <c r="P55" i="2"/>
  <c r="P53" i="2"/>
  <c r="P52" i="2"/>
  <c r="P51" i="2"/>
  <c r="P50" i="2"/>
  <c r="P49" i="2"/>
  <c r="P48" i="2"/>
  <c r="P46" i="2"/>
  <c r="P45" i="2"/>
  <c r="P44" i="2"/>
  <c r="P43" i="2"/>
  <c r="P42" i="2"/>
  <c r="P41" i="2"/>
  <c r="P40" i="2"/>
  <c r="P37" i="2"/>
  <c r="P36" i="2"/>
  <c r="P35" i="2"/>
  <c r="P34" i="2"/>
  <c r="P33" i="2"/>
  <c r="P32" i="2"/>
  <c r="P31" i="2"/>
  <c r="P30" i="2"/>
  <c r="P29" i="2"/>
  <c r="P27" i="2"/>
  <c r="P26" i="2"/>
  <c r="P25" i="2"/>
  <c r="P24" i="2"/>
  <c r="P23" i="2"/>
  <c r="P22" i="2"/>
  <c r="P21" i="2"/>
  <c r="E84" i="2"/>
  <c r="D84" i="2"/>
  <c r="E81" i="2"/>
  <c r="D81" i="2"/>
  <c r="E78" i="2"/>
  <c r="E77" i="2" s="1"/>
  <c r="D78" i="2"/>
  <c r="D77" i="2" s="1"/>
  <c r="E73" i="2"/>
  <c r="D73" i="2"/>
  <c r="E69" i="2"/>
  <c r="D69" i="2"/>
  <c r="E64" i="2"/>
  <c r="D64" i="2"/>
  <c r="D54" i="2"/>
  <c r="E38" i="2"/>
  <c r="D38" i="2"/>
  <c r="E28" i="2"/>
  <c r="D28" i="2"/>
  <c r="E18" i="2"/>
  <c r="E12" i="2"/>
  <c r="D12" i="2"/>
  <c r="B18" i="2"/>
  <c r="D18" i="2"/>
  <c r="C84" i="2"/>
  <c r="C81" i="2"/>
  <c r="C78" i="2"/>
  <c r="C77" i="2" s="1"/>
  <c r="C73" i="2"/>
  <c r="C69" i="2"/>
  <c r="C54" i="2"/>
  <c r="C38" i="2"/>
  <c r="B84" i="2"/>
  <c r="B81" i="2"/>
  <c r="B78" i="2"/>
  <c r="B77" i="2" s="1"/>
  <c r="B73" i="2"/>
  <c r="B69" i="2"/>
  <c r="C64" i="2"/>
  <c r="B54" i="2"/>
  <c r="B38" i="2"/>
  <c r="B28" i="2"/>
  <c r="H12" i="2"/>
  <c r="I12" i="2"/>
  <c r="J12" i="2"/>
  <c r="L86" i="2"/>
  <c r="M86" i="2"/>
  <c r="N12" i="2"/>
  <c r="O12" i="2"/>
  <c r="O86" i="2" s="1"/>
  <c r="B11" i="2" l="1"/>
  <c r="F86" i="2"/>
  <c r="P12" i="2"/>
  <c r="P84" i="2"/>
  <c r="P18" i="2"/>
  <c r="P28" i="2"/>
  <c r="P73" i="2"/>
  <c r="C28" i="2"/>
  <c r="D86" i="2"/>
  <c r="P64" i="2"/>
  <c r="C18" i="2"/>
  <c r="P38" i="2"/>
  <c r="P69" i="2"/>
  <c r="P78" i="2"/>
  <c r="P81" i="2"/>
  <c r="G77" i="2"/>
  <c r="P77" i="2" s="1"/>
  <c r="P47" i="2"/>
  <c r="P54" i="2"/>
  <c r="J86" i="2"/>
  <c r="I86" i="2" l="1"/>
  <c r="H86" i="2"/>
  <c r="N86" i="2"/>
  <c r="E86" i="2" l="1"/>
  <c r="G86" i="2" l="1"/>
  <c r="P86" i="2" s="1"/>
  <c r="P11" i="2" s="1"/>
</calcChain>
</file>

<file path=xl/sharedStrings.xml><?xml version="1.0" encoding="utf-8"?>
<sst xmlns="http://schemas.openxmlformats.org/spreadsheetml/2006/main" count="203" uniqueCount="122">
  <si>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</si>
  <si>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</si>
  <si>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</si>
  <si>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</si>
  <si>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</si>
  <si>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</si>
  <si>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</si>
  <si>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</si>
  <si>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</si>
  <si>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</si>
  <si>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</si>
  <si>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</si>
  <si>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</si>
  <si>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</si>
  <si>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</si>
  <si>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</si>
  <si>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</si>
  <si>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</si>
  <si>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</si>
  <si>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</si>
  <si>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</si>
  <si>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</si>
  <si>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</si>
  <si>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</si>
  <si>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</si>
  <si>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</si>
  <si>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</si>
  <si>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</si>
  <si>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</si>
  <si>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</si>
  <si>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</si>
  <si>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</si>
  <si>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</si>
  <si>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</si>
  <si>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</si>
  <si>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</si>
  <si>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</si>
  <si>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</si>
  <si>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</si>
  <si>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</si>
  <si>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</si>
  <si>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</si>
  <si>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</si>
  <si>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</si>
  <si>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</si>
  <si>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</si>
  <si>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</si>
  <si>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</si>
  <si>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</si>
  <si>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</si>
  <si>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</si>
  <si>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</si>
  <si>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</si>
  <si>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</si>
  <si>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</si>
  <si>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</si>
  <si>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</si>
  <si>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</si>
  <si>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</si>
  <si>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</si>
  <si>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</si>
  <si>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</si>
  <si>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</si>
  <si>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</si>
  <si>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</si>
  <si>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</si>
  <si>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</si>
  <si>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 xml:space="preserve">Nombre de la institución </t>
  </si>
  <si>
    <t>Año {año}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</si>
  <si>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</si>
  <si>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</si>
  <si>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</si>
  <si>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</si>
  <si>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</si>
  <si>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</si>
  <si>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</si>
  <si>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</si>
  <si>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</si>
  <si>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{Ministerio al que está adscrito (si aplica)}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</si>
  <si>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</si>
  <si>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</si>
  <si>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</si>
  <si>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</si>
  <si>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</si>
  <si>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</si>
  <si>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</si>
  <si>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</si>
  <si>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</si>
  <si>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</si>
  <si>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</si>
  <si>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</si>
  <si>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</si>
  <si>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</si>
  <si>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</si>
  <si>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</si>
  <si>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</si>
  <si>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</si>
  <si>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t>2.8.5 - APORTES DE CAPITAL AL SECTOR PUBLICO</t>
  </si>
  <si>
    <t>Presidencia de la República Dominicana</t>
  </si>
  <si>
    <t xml:space="preserve"> Dierección Nacional de Control de Drogas</t>
  </si>
  <si>
    <t xml:space="preserve">Ejecución de Gasto y Aplicaciones Financieras </t>
  </si>
  <si>
    <t>2.2.8 - SERVICIOS NO INCLUIDOS EN CONCEPTOS ANTERIORES</t>
  </si>
  <si>
    <t>2.3.5 - CUERO, CAUCHO Y PLÁSTICO</t>
  </si>
  <si>
    <t>2.6.2 - MOBILIARIO Y EQUIPO DE AUDIO, AUDIOVISUAL, RECREATIVO YEDUCACIONAL</t>
  </si>
  <si>
    <t xml:space="preserve">Agos </t>
  </si>
  <si>
    <t>Sept.</t>
  </si>
  <si>
    <t>Oct.</t>
  </si>
  <si>
    <t xml:space="preserve">Nov. </t>
  </si>
  <si>
    <t>Dic.</t>
  </si>
  <si>
    <t>Año {2025}</t>
  </si>
  <si>
    <t>NOTAS:</t>
  </si>
  <si>
    <t>1. Gasto devengado.</t>
  </si>
  <si>
    <t>2. Se presenta el gasto por mes; cada mes se debe actualizar el gasto devengado de los meses anteriores.</t>
  </si>
  <si>
    <t>3. Se presenta la clasificación objetal del gasto a nivel de cuenta.</t>
  </si>
  <si>
    <t>4. Fecha de imputación: último día del mes analizado.</t>
  </si>
  <si>
    <t>5. Fecha de registro: el día 10 del mes siguiente al mes analizado.</t>
  </si>
  <si>
    <t>6. Fuente: Reporte SIGEF y Anticipo financiero.</t>
  </si>
  <si>
    <t>TOTAL GASTOS Y APLICACIONES FINANCIERAS</t>
  </si>
  <si>
    <t>Enc. Depto. Contabilidad, DNCD</t>
  </si>
  <si>
    <t>Enc. Depto. Control Interno, DNCD.</t>
  </si>
  <si>
    <t>Director Financiero, DNCD</t>
  </si>
  <si>
    <t>Fuente:  SIGEF y Fondo de anticipo financiero.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</si>
</sst>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.0_);_(* \(#,##0.0\);_(* &quot;-&quot;??_);_(@_)"/>
    <numFmt numFmtId="165" formatCode="_-* #,##0.00\ _€_-;\-* #,##0.00\ _€_-;_-* &quot;-&quot;??\ _€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39997558519241921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</borders>
  <cellStyleXfs count="13">
    <xf numFmtId="0" fontId="0" fillId="0" borderId="0"/>
    <xf numFmtId="43" fontId="1" fillId="0" borderId="0" applyFont="0" applyFill="0" applyBorder="0" applyAlignment="0" applyProtection="0"/>
    <xf numFmtId="0" fontId="1" fillId="0" borderId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/>
    <xf numFmtId="0" fontId="1" fillId="0" borderId="0"/>
    <xf numFmtId="0" fontId="1" fillId="0" borderId="0"/>
    <xf numFmtId="0" fontId="1" fillId="0" borderId="0"/>
    <xf numFmtId="9" fontId="11" fillId="0" borderId="0" applyFont="0" applyFill="0" applyBorder="0" applyAlignment="0" applyProtection="0"/>
    <xf numFmtId="0" fontId="1" fillId="0" borderId="0"/>
  </cellStyleXfs>
  <cellXfs count="62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2" fillId="2" borderId="3" xfId="0" applyFont="1" applyFill="1" applyBorder="1" applyAlignment="1">
      <alignment horizontal="left" vertical="center"/>
    </xf>
    <xf numFmtId="164" fontId="3" fillId="2" borderId="2" xfId="0" applyNumberFormat="1" applyFont="1" applyFill="1" applyBorder="1"/>
    <xf numFmtId="0" fontId="2" fillId="2" borderId="2" xfId="0" applyFont="1" applyFill="1" applyBorder="1" applyAlignment="1">
      <alignment vertical="center"/>
    </xf>
    <xf numFmtId="0" fontId="0" fillId="0" borderId="6" xfId="0" applyBorder="1"/>
    <xf numFmtId="0" fontId="0" fillId="0" borderId="9" xfId="0" applyBorder="1"/>
    <xf numFmtId="0" fontId="2" fillId="3" borderId="3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43" fontId="8" fillId="4" borderId="0" xfId="1" applyFont="1" applyFill="1" applyBorder="1"/>
    <xf numFmtId="43" fontId="9" fillId="4" borderId="0" xfId="1" applyFont="1" applyFill="1" applyBorder="1"/>
    <xf numFmtId="0" fontId="0" fillId="0" borderId="0" xfId="0" applyAlignment="1">
      <alignment horizontal="left" vertical="center" wrapText="1" indent="2"/>
    </xf>
    <xf numFmtId="43" fontId="3" fillId="0" borderId="0" xfId="1" applyFont="1"/>
    <xf numFmtId="43" fontId="0" fillId="0" borderId="0" xfId="1" applyFont="1"/>
    <xf numFmtId="43" fontId="3" fillId="0" borderId="1" xfId="1" applyFont="1" applyBorder="1"/>
    <xf numFmtId="0" fontId="3" fillId="5" borderId="2" xfId="0" applyFont="1" applyFill="1" applyBorder="1" applyAlignment="1">
      <alignment vertical="center"/>
    </xf>
    <xf numFmtId="43" fontId="3" fillId="5" borderId="2" xfId="1" applyFont="1" applyFill="1" applyBorder="1"/>
    <xf numFmtId="43" fontId="0" fillId="0" borderId="6" xfId="1" applyFont="1" applyBorder="1"/>
    <xf numFmtId="0" fontId="3" fillId="0" borderId="0" xfId="0" applyFont="1"/>
    <xf numFmtId="43" fontId="9" fillId="4" borderId="0" xfId="1" applyFont="1" applyFill="1" applyBorder="1" applyAlignment="1">
      <alignment vertical="center"/>
    </xf>
    <xf numFmtId="43" fontId="0" fillId="4" borderId="0" xfId="1" applyFont="1" applyFill="1"/>
    <xf numFmtId="43" fontId="10" fillId="4" borderId="0" xfId="1" applyFont="1" applyFill="1" applyAlignment="1">
      <alignment vertical="center"/>
    </xf>
    <xf numFmtId="43" fontId="0" fillId="4" borderId="0" xfId="1" applyFont="1" applyFill="1" applyBorder="1"/>
    <xf numFmtId="0" fontId="3" fillId="4" borderId="0" xfId="0" applyFont="1" applyFill="1" applyAlignment="1">
      <alignment horizontal="left" indent="1"/>
    </xf>
    <xf numFmtId="0" fontId="0" fillId="4" borderId="0" xfId="0" applyFill="1"/>
    <xf numFmtId="43" fontId="3" fillId="6" borderId="0" xfId="1" applyFont="1" applyFill="1"/>
    <xf numFmtId="43" fontId="1" fillId="0" borderId="0" xfId="1" applyFont="1"/>
    <xf numFmtId="43" fontId="8" fillId="4" borderId="0" xfId="1" applyFont="1" applyFill="1" applyBorder="1" applyAlignment="1">
      <alignment vertical="center"/>
    </xf>
    <xf numFmtId="43" fontId="2" fillId="3" borderId="13" xfId="1" applyFont="1" applyFill="1" applyBorder="1" applyAlignment="1">
      <alignment horizontal="center"/>
    </xf>
    <xf numFmtId="43" fontId="2" fillId="3" borderId="14" xfId="1" applyFont="1" applyFill="1" applyBorder="1" applyAlignment="1">
      <alignment horizontal="center"/>
    </xf>
    <xf numFmtId="43" fontId="3" fillId="0" borderId="11" xfId="1" applyFont="1" applyBorder="1"/>
    <xf numFmtId="0" fontId="12" fillId="0" borderId="0" xfId="0" applyFont="1"/>
    <xf numFmtId="43" fontId="12" fillId="0" borderId="0" xfId="1" applyFont="1"/>
    <xf numFmtId="0" fontId="12" fillId="0" borderId="0" xfId="2" applyFont="1"/>
    <xf numFmtId="0" fontId="10" fillId="0" borderId="0" xfId="2" applyFont="1"/>
    <xf numFmtId="43" fontId="12" fillId="0" borderId="0" xfId="1" applyFont="1" applyBorder="1"/>
    <xf numFmtId="40" fontId="12" fillId="0" borderId="0" xfId="2" applyNumberFormat="1" applyFont="1"/>
    <xf numFmtId="43" fontId="10" fillId="0" borderId="0" xfId="2" applyNumberFormat="1" applyFont="1"/>
    <xf numFmtId="40" fontId="13" fillId="0" borderId="0" xfId="2" applyNumberFormat="1" applyFont="1"/>
    <xf numFmtId="10" fontId="12" fillId="0" borderId="0" xfId="2" applyNumberFormat="1" applyFont="1"/>
    <xf numFmtId="40" fontId="12" fillId="4" borderId="0" xfId="2" applyNumberFormat="1" applyFont="1" applyFill="1"/>
    <xf numFmtId="0" fontId="13" fillId="0" borderId="0" xfId="2" applyFont="1"/>
    <xf numFmtId="0" fontId="12" fillId="4" borderId="0" xfId="2" applyFont="1" applyFill="1"/>
    <xf numFmtId="0" fontId="14" fillId="0" borderId="0" xfId="7" applyFont="1" applyAlignment="1">
      <alignment horizontal="center" vertical="center"/>
    </xf>
    <xf numFmtId="43" fontId="10" fillId="0" borderId="0" xfId="1" applyFont="1" applyBorder="1" applyAlignment="1">
      <alignment horizontal="center"/>
    </xf>
    <xf numFmtId="0" fontId="7" fillId="0" borderId="0" xfId="0" applyFont="1" applyAlignment="1">
      <alignment horizontal="center" vertical="top" wrapText="1" readingOrder="1"/>
    </xf>
    <xf numFmtId="43" fontId="2" fillId="3" borderId="10" xfId="1" applyFont="1" applyFill="1" applyBorder="1" applyAlignment="1">
      <alignment horizontal="center" vertical="center"/>
    </xf>
    <xf numFmtId="43" fontId="2" fillId="3" borderId="5" xfId="1" applyFont="1" applyFill="1" applyBorder="1" applyAlignment="1">
      <alignment horizontal="center" vertical="center"/>
    </xf>
    <xf numFmtId="43" fontId="2" fillId="3" borderId="8" xfId="1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5" fillId="0" borderId="4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12" xfId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4" xfId="0" applyFont="1" applyBorder="1" applyAlignment="1">
      <alignment horizontal="center" vertical="top" wrapText="1" readingOrder="1"/>
    </xf>
  </cellXfs>
  <cellStyles count="13">
    <cellStyle name="Millares" xfId="1" builtinId="3"/>
    <cellStyle name="Millares 2" xfId="3" xr:uid="{5C15932E-C091-4A82-BD20-787CDA0EB1D7}"/>
    <cellStyle name="Millares 3" xfId="4" xr:uid="{B0A27D97-C4DB-484B-B3D7-02AA95584A8C}"/>
    <cellStyle name="Millares 4" xfId="5" xr:uid="{8F942FBF-5B57-4FA4-88D4-FFB6C20E9AC1}"/>
    <cellStyle name="Millares 5" xfId="6" xr:uid="{B072813F-DF33-4FF8-ACD7-4D12BFDAF4FF}"/>
    <cellStyle name="Normal" xfId="0" builtinId="0"/>
    <cellStyle name="Normal 2" xfId="7" xr:uid="{EFCEE01A-64CC-4C5E-9C7A-EAFBD7111022}"/>
    <cellStyle name="Normal 2 2" xfId="12" xr:uid="{14AABEA0-6834-455E-8935-B3348049F81D}"/>
    <cellStyle name="Normal 3" xfId="8" xr:uid="{9B104171-8D91-48BC-8CD2-F3AF66560818}"/>
    <cellStyle name="Normal 4" xfId="9" xr:uid="{C1240039-761A-44B1-B338-37F72F14BCCE}"/>
    <cellStyle name="Normal 4 2" xfId="2" xr:uid="{00000000-0005-0000-0000-000002000000}"/>
    <cellStyle name="Normal 4 3" xfId="10" xr:uid="{FAF1B4EB-95D0-499C-A87B-2F7F7E7CA32C}"/>
    <cellStyle name="Porcentual 2" xfId="11" xr:uid="{F1E1DFC0-CBD0-4F64-B87B-528326F7962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285750</xdr:colOff>
      <xdr:row>0</xdr:row>
      <xdr:rowOff>0</xdr:rowOff>
    </xdr:from>
    <xdr:to>
      <xdr:col>3</xdr:col>
      <xdr:colOff>733425</xdr:colOff>
      <xdr:row>2</xdr:row>
      <xdr:rowOff>106388</xdr:rowOff>
    </xdr:to>
    <xdr:pic>
      <xdr:nvPicPr>
        <xdr:cNvPr id="5" name="1 Imagen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991475" y="0"/>
          <a:ext cx="447675" cy="4873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647701</xdr:colOff>
      <xdr:row>2</xdr:row>
      <xdr:rowOff>171450</xdr:rowOff>
    </xdr:from>
    <xdr:to>
      <xdr:col>15</xdr:col>
      <xdr:colOff>628650</xdr:colOff>
      <xdr:row>5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DA90AB8D-F807-40B9-9755-7FF1AF034BC0}"/>
            </a:ext>
          </a:extLst>
        </xdr:cNvPr>
        <xdr:cNvSpPr txBox="1"/>
      </xdr:nvSpPr>
      <xdr:spPr>
        <a:xfrm>
          <a:off x="16192501" y="552450"/>
          <a:ext cx="176212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2</xdr:col>
      <xdr:colOff>19050</xdr:colOff>
      <xdr:row>2</xdr:row>
      <xdr:rowOff>219075</xdr:rowOff>
    </xdr:from>
    <xdr:to>
      <xdr:col>2</xdr:col>
      <xdr:colOff>1657349</xdr:colOff>
      <xdr:row>5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525F934E-34CA-4880-98B4-11CD1A84EB15}"/>
            </a:ext>
          </a:extLst>
        </xdr:cNvPr>
        <xdr:cNvSpPr txBox="1"/>
      </xdr:nvSpPr>
      <xdr:spPr>
        <a:xfrm>
          <a:off x="1543050" y="6000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V117"/>
  <sheetViews>
    <sheetView showGridLines="0" tabSelected="1" topLeftCell="A79" zoomScaleNormal="100" workbookViewId="0">
      <selection activeCell="E113" sqref="E113"/>
    </sheetView>
  </sheetViews>
  <sheetFormatPr baseColWidth="10" defaultColWidth="11.42578125" defaultRowHeight="15" x14ac:dyDescent="0.25"/>
  <cols>
    <col min="1" max="1" width="81.28515625" customWidth="1"/>
    <col min="2" max="2" width="17.5703125" customWidth="1"/>
    <col min="3" max="3" width="16.7109375" style="16" customWidth="1"/>
    <col min="4" max="4" width="15.140625" style="16" customWidth="1"/>
    <col min="5" max="5" width="16.140625" style="16" customWidth="1"/>
    <col min="6" max="6" width="15.140625" style="16" bestFit="1" customWidth="1"/>
    <col min="7" max="7" width="16.42578125" style="16" customWidth="1"/>
    <col min="8" max="8" width="15.28515625" style="16" customWidth="1"/>
    <col min="9" max="9" width="7.140625" style="16" bestFit="1" customWidth="1"/>
    <col min="10" max="10" width="6.5703125" style="16" bestFit="1" customWidth="1"/>
    <col min="11" max="11" width="7.140625" style="16" bestFit="1" customWidth="1"/>
    <col min="12" max="12" width="7" style="16" bestFit="1" customWidth="1"/>
    <col min="13" max="13" width="6" style="16" bestFit="1" customWidth="1"/>
    <col min="14" max="14" width="7" style="16" bestFit="1" customWidth="1"/>
    <col min="15" max="15" width="5.7109375" style="16" bestFit="1" customWidth="1"/>
    <col min="16" max="16" width="16.85546875" style="16" bestFit="1" customWidth="1"/>
  </cols>
  <sheetData>
    <row r="3" spans="1:17" ht="28.5" customHeight="1" x14ac:dyDescent="0.25">
      <c r="A3" s="52" t="s">
        <v>98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</row>
    <row r="4" spans="1:17" ht="21" customHeight="1" x14ac:dyDescent="0.25">
      <c r="A4" s="54" t="s">
        <v>99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</row>
    <row r="5" spans="1:17" ht="15.75" x14ac:dyDescent="0.25">
      <c r="A5" s="59" t="s">
        <v>109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</row>
    <row r="6" spans="1:17" ht="15.75" customHeight="1" x14ac:dyDescent="0.25">
      <c r="A6" s="61" t="s">
        <v>100</v>
      </c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</row>
    <row r="7" spans="1:17" ht="15.75" customHeight="1" x14ac:dyDescent="0.25">
      <c r="A7" s="48" t="s">
        <v>79</v>
      </c>
      <c r="B7" s="48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</row>
    <row r="9" spans="1:17" ht="25.5" customHeight="1" x14ac:dyDescent="0.25">
      <c r="A9" s="56" t="s">
        <v>66</v>
      </c>
      <c r="B9" s="57" t="s">
        <v>96</v>
      </c>
      <c r="C9" s="57" t="s">
        <v>95</v>
      </c>
      <c r="D9" s="49" t="s">
        <v>93</v>
      </c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1"/>
    </row>
    <row r="10" spans="1:17" x14ac:dyDescent="0.25">
      <c r="A10" s="56"/>
      <c r="B10" s="58"/>
      <c r="C10" s="58"/>
      <c r="D10" s="31" t="s">
        <v>81</v>
      </c>
      <c r="E10" s="31" t="s">
        <v>82</v>
      </c>
      <c r="F10" s="31" t="s">
        <v>83</v>
      </c>
      <c r="G10" s="31" t="s">
        <v>84</v>
      </c>
      <c r="H10" s="32" t="s">
        <v>85</v>
      </c>
      <c r="I10" s="31" t="s">
        <v>86</v>
      </c>
      <c r="J10" s="32" t="s">
        <v>87</v>
      </c>
      <c r="K10" s="31" t="s">
        <v>104</v>
      </c>
      <c r="L10" s="31" t="s">
        <v>105</v>
      </c>
      <c r="M10" s="31" t="s">
        <v>106</v>
      </c>
      <c r="N10" s="31" t="s">
        <v>107</v>
      </c>
      <c r="O10" s="32" t="s">
        <v>108</v>
      </c>
      <c r="P10" s="31" t="s">
        <v>80</v>
      </c>
    </row>
    <row r="11" spans="1:17" x14ac:dyDescent="0.25">
      <c r="A11" s="1" t="s">
        <v>0</v>
      </c>
      <c r="B11" s="33">
        <f>+B86</f>
        <v>2477229950.0040007</v>
      </c>
      <c r="C11" s="33"/>
      <c r="D11" s="33">
        <f>+D86</f>
        <v>178354231.52000004</v>
      </c>
      <c r="E11" s="33">
        <f>+E86</f>
        <v>197828618.97</v>
      </c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>
        <f>+P86</f>
        <v>1140547495.45</v>
      </c>
    </row>
    <row r="12" spans="1:17" x14ac:dyDescent="0.25">
      <c r="A12" s="3" t="s">
        <v>1</v>
      </c>
      <c r="B12" s="22">
        <f>+B13+B14+B15+B16+B17</f>
        <v>2164530532.0040007</v>
      </c>
      <c r="C12" s="15">
        <f>+C13+C14+C15+C16+C17</f>
        <v>0</v>
      </c>
      <c r="D12" s="15">
        <f>+D13+D14+D15+D16+D17</f>
        <v>165551142.19000003</v>
      </c>
      <c r="E12" s="15">
        <f>+E13+E14+E15+E16+E17</f>
        <v>165485915.88</v>
      </c>
      <c r="F12" s="15">
        <f t="shared" ref="F12" si="0">+F13+F14+F15+F16+F17</f>
        <v>166221130.64000002</v>
      </c>
      <c r="G12" s="15">
        <f>+G13+G14+G15+G16+G17</f>
        <v>165858681.66999999</v>
      </c>
      <c r="H12" s="22">
        <f>+H13+H14+H15+H16+H17</f>
        <v>167745910.11000001</v>
      </c>
      <c r="I12" s="22">
        <f>+I13+I14+I15+I16+I17</f>
        <v>0</v>
      </c>
      <c r="J12" s="22">
        <f>+J13+J14+J15+J17</f>
        <v>0</v>
      </c>
      <c r="K12" s="22">
        <f>+K13+K14+K15+K16+K17</f>
        <v>0</v>
      </c>
      <c r="L12" s="22">
        <f>+L13+L14+L15+L16+L17</f>
        <v>0</v>
      </c>
      <c r="M12" s="15">
        <f>+M13+M14+M15+M16+M17</f>
        <v>0</v>
      </c>
      <c r="N12" s="22">
        <f>+N13+N14+N15+N16+N17</f>
        <v>0</v>
      </c>
      <c r="O12" s="15">
        <f>+O13+O14+O15+O16+O17</f>
        <v>0</v>
      </c>
      <c r="P12" s="15">
        <f>+O12+N12+M12+L12+K12+J12+I12+H12+G12+F12+E12+D12</f>
        <v>830862780.49000001</v>
      </c>
    </row>
    <row r="13" spans="1:17" x14ac:dyDescent="0.25">
      <c r="A13" s="4" t="s">
        <v>2</v>
      </c>
      <c r="B13" s="12">
        <v>1966981502.0040004</v>
      </c>
      <c r="C13" s="12"/>
      <c r="D13" s="16">
        <v>140711135.43000001</v>
      </c>
      <c r="E13" s="16">
        <v>141220760.83999997</v>
      </c>
      <c r="F13" s="16">
        <v>141483545.07000002</v>
      </c>
      <c r="G13" s="16">
        <v>142130804.84999999</v>
      </c>
      <c r="H13" s="12">
        <v>142711617.11000001</v>
      </c>
      <c r="I13" s="12"/>
      <c r="J13" s="12"/>
      <c r="K13" s="12"/>
      <c r="L13" s="30"/>
      <c r="M13" s="30"/>
      <c r="N13" s="23"/>
      <c r="P13" s="29">
        <f t="shared" ref="P13:P76" si="1">+O13+N13+M13+L13+K13+J13+I13+H13+G13+F13+E13+D13</f>
        <v>708257863.30000019</v>
      </c>
    </row>
    <row r="14" spans="1:17" x14ac:dyDescent="0.25">
      <c r="A14" s="4" t="s">
        <v>3</v>
      </c>
      <c r="B14" s="12">
        <v>125037600</v>
      </c>
      <c r="C14" s="12"/>
      <c r="D14" s="16">
        <v>19167045.609999999</v>
      </c>
      <c r="E14" s="20">
        <v>18680528.609999999</v>
      </c>
      <c r="F14" s="20">
        <v>18673826.899999999</v>
      </c>
      <c r="G14" s="16">
        <v>18089832.899999999</v>
      </c>
      <c r="H14" s="12">
        <v>19142037.07</v>
      </c>
      <c r="I14" s="12"/>
      <c r="J14" s="12"/>
      <c r="K14" s="12"/>
      <c r="L14" s="30"/>
      <c r="M14" s="30"/>
      <c r="N14" s="23"/>
      <c r="P14" s="29">
        <f t="shared" si="1"/>
        <v>93753271.089999989</v>
      </c>
    </row>
    <row r="15" spans="1:17" x14ac:dyDescent="0.25">
      <c r="A15" s="4" t="s">
        <v>4</v>
      </c>
      <c r="B15" s="12">
        <v>3168000</v>
      </c>
      <c r="C15" s="12"/>
      <c r="D15" s="16">
        <v>151889.76999999999</v>
      </c>
      <c r="E15" s="16">
        <v>57612.03</v>
      </c>
      <c r="F15" s="20">
        <v>492578.01</v>
      </c>
      <c r="G15" s="16">
        <v>37235.32</v>
      </c>
      <c r="H15" s="12">
        <v>289467.87</v>
      </c>
      <c r="I15" s="12"/>
      <c r="J15" s="12"/>
      <c r="K15" s="12"/>
      <c r="L15" s="30"/>
      <c r="M15" s="30"/>
      <c r="N15" s="23"/>
      <c r="P15" s="29">
        <f t="shared" si="1"/>
        <v>1028783</v>
      </c>
      <c r="Q15" s="9"/>
    </row>
    <row r="16" spans="1:17" x14ac:dyDescent="0.25">
      <c r="A16" s="4" t="s">
        <v>5</v>
      </c>
      <c r="B16" s="12"/>
      <c r="C16" s="12"/>
      <c r="H16" s="12"/>
      <c r="I16" s="12"/>
      <c r="J16" s="12"/>
      <c r="K16" s="12"/>
      <c r="L16" s="23"/>
      <c r="N16" s="23"/>
      <c r="P16" s="29">
        <f t="shared" si="1"/>
        <v>0</v>
      </c>
    </row>
    <row r="17" spans="1:16" x14ac:dyDescent="0.25">
      <c r="A17" s="4" t="s">
        <v>6</v>
      </c>
      <c r="B17" s="12">
        <v>69343430</v>
      </c>
      <c r="C17" s="12"/>
      <c r="D17" s="16">
        <v>5521071.3800000008</v>
      </c>
      <c r="E17" s="16">
        <v>5527014.4000000004</v>
      </c>
      <c r="F17" s="16">
        <v>5571180.6600000001</v>
      </c>
      <c r="G17" s="16">
        <v>5600808.6000000006</v>
      </c>
      <c r="H17" s="12">
        <v>5602788.0600000005</v>
      </c>
      <c r="I17" s="12"/>
      <c r="J17" s="12"/>
      <c r="K17" s="12"/>
      <c r="L17" s="30"/>
      <c r="M17" s="30"/>
      <c r="N17" s="23"/>
      <c r="P17" s="29">
        <f>+O17+N17+M17+L17+K17+J17+I17+H17+G17+F17+E17+D17</f>
        <v>27822863.100000001</v>
      </c>
    </row>
    <row r="18" spans="1:16" x14ac:dyDescent="0.25">
      <c r="A18" s="3" t="s">
        <v>7</v>
      </c>
      <c r="B18" s="15">
        <f t="shared" ref="B18:J18" si="2">+B19+B20+B21+B22+B23+B24+B25+B26+B27</f>
        <v>234425560</v>
      </c>
      <c r="C18" s="15">
        <f t="shared" si="2"/>
        <v>0</v>
      </c>
      <c r="D18" s="15">
        <f t="shared" si="2"/>
        <v>2716749.7600000002</v>
      </c>
      <c r="E18" s="15">
        <f t="shared" si="2"/>
        <v>20359118.950000003</v>
      </c>
      <c r="F18" s="15">
        <f t="shared" si="2"/>
        <v>160046027.97</v>
      </c>
      <c r="G18" s="15">
        <f t="shared" si="2"/>
        <v>9795284.7799999993</v>
      </c>
      <c r="H18" s="15">
        <f t="shared" si="2"/>
        <v>8292209.7800000003</v>
      </c>
      <c r="I18" s="15">
        <f t="shared" si="2"/>
        <v>0</v>
      </c>
      <c r="J18" s="15">
        <f t="shared" si="2"/>
        <v>0</v>
      </c>
      <c r="K18" s="15">
        <f>SUM(K19:K27)</f>
        <v>0</v>
      </c>
      <c r="L18" s="15">
        <f>SUM(L19:L27)</f>
        <v>0</v>
      </c>
      <c r="M18" s="15">
        <f>SUM(M19:M27)</f>
        <v>0</v>
      </c>
      <c r="N18" s="15">
        <f>SUM(N19:N27)</f>
        <v>0</v>
      </c>
      <c r="O18" s="15">
        <f>+O19+O20+O21+O22+O23+O24+O25+O26+O27</f>
        <v>0</v>
      </c>
      <c r="P18" s="15">
        <f>+O18+N18+M18+L18+K18+J18+I18+H18+G18+F18+E18+D18</f>
        <v>201209391.24000001</v>
      </c>
    </row>
    <row r="19" spans="1:16" x14ac:dyDescent="0.25">
      <c r="A19" s="4" t="s">
        <v>8</v>
      </c>
      <c r="B19" s="12">
        <v>55355990</v>
      </c>
      <c r="C19" s="12"/>
      <c r="D19" s="16">
        <v>224992.1</v>
      </c>
      <c r="E19" s="16">
        <v>16864025.880000003</v>
      </c>
      <c r="F19" s="16">
        <v>5838387.4100000001</v>
      </c>
      <c r="G19" s="16">
        <v>5872815.5499999998</v>
      </c>
      <c r="H19" s="12">
        <v>4915235.5200000005</v>
      </c>
      <c r="I19" s="12"/>
      <c r="J19" s="12"/>
      <c r="K19" s="12"/>
      <c r="L19" s="30"/>
      <c r="M19" s="30"/>
      <c r="N19" s="23"/>
      <c r="P19" s="29">
        <f>+O19+N19+M19+L19+K19+J19+I19+H19+G19+F19+E19+D19</f>
        <v>33715456.460000001</v>
      </c>
    </row>
    <row r="20" spans="1:16" x14ac:dyDescent="0.25">
      <c r="A20" s="4" t="s">
        <v>9</v>
      </c>
      <c r="B20" s="12"/>
      <c r="C20" s="12"/>
      <c r="F20" s="16">
        <v>169035</v>
      </c>
      <c r="H20" s="12"/>
      <c r="I20" s="12"/>
      <c r="J20" s="12"/>
      <c r="K20" s="12"/>
      <c r="L20" s="23"/>
      <c r="M20" s="30"/>
      <c r="N20" s="23"/>
      <c r="P20" s="29">
        <f>+O20+N20+M20+L20+K20+J20+I20+H20+G20+F20+E20+D20</f>
        <v>169035</v>
      </c>
    </row>
    <row r="21" spans="1:16" x14ac:dyDescent="0.25">
      <c r="A21" s="4" t="s">
        <v>10</v>
      </c>
      <c r="B21" s="12">
        <v>9600000</v>
      </c>
      <c r="C21" s="12"/>
      <c r="D21" s="16">
        <v>723760</v>
      </c>
      <c r="E21" s="16">
        <v>806360</v>
      </c>
      <c r="F21" s="16">
        <v>814100</v>
      </c>
      <c r="G21" s="16">
        <v>753800</v>
      </c>
      <c r="H21" s="12">
        <v>903156</v>
      </c>
      <c r="I21" s="12"/>
      <c r="J21" s="12"/>
      <c r="K21" s="12"/>
      <c r="L21" s="30"/>
      <c r="M21" s="30"/>
      <c r="N21" s="23"/>
      <c r="P21" s="29">
        <f t="shared" si="1"/>
        <v>4001176</v>
      </c>
    </row>
    <row r="22" spans="1:16" x14ac:dyDescent="0.25">
      <c r="A22" s="4" t="s">
        <v>11</v>
      </c>
      <c r="B22" s="12">
        <v>648000</v>
      </c>
      <c r="C22" s="12"/>
      <c r="D22" s="16">
        <v>62000</v>
      </c>
      <c r="E22" s="16">
        <v>56000</v>
      </c>
      <c r="F22" s="16">
        <v>66000</v>
      </c>
      <c r="G22" s="16">
        <v>68100</v>
      </c>
      <c r="H22" s="12">
        <v>74000</v>
      </c>
      <c r="I22" s="12"/>
      <c r="J22" s="12"/>
      <c r="K22" s="12"/>
      <c r="L22" s="30"/>
      <c r="N22" s="23"/>
      <c r="P22" s="29">
        <f t="shared" si="1"/>
        <v>326100</v>
      </c>
    </row>
    <row r="23" spans="1:16" x14ac:dyDescent="0.25">
      <c r="A23" s="4" t="s">
        <v>12</v>
      </c>
      <c r="B23" s="12">
        <v>156844519</v>
      </c>
      <c r="C23" s="12"/>
      <c r="D23" s="16">
        <v>1399007.1800000002</v>
      </c>
      <c r="E23" s="16">
        <v>2232087.98</v>
      </c>
      <c r="F23" s="16">
        <v>152438141.16999999</v>
      </c>
      <c r="G23" s="16">
        <v>1227126.8999999999</v>
      </c>
      <c r="H23" s="12">
        <v>2144074.92</v>
      </c>
      <c r="I23" s="12"/>
      <c r="J23" s="12"/>
      <c r="K23" s="12"/>
      <c r="L23" s="30"/>
      <c r="M23" s="30"/>
      <c r="N23" s="23"/>
      <c r="P23" s="29">
        <f t="shared" si="1"/>
        <v>159440438.14999998</v>
      </c>
    </row>
    <row r="24" spans="1:16" x14ac:dyDescent="0.25">
      <c r="A24" s="4" t="s">
        <v>13</v>
      </c>
      <c r="B24" s="12">
        <v>11701051</v>
      </c>
      <c r="C24" s="12"/>
      <c r="D24" s="16">
        <v>39779.550000000003</v>
      </c>
      <c r="E24" s="16">
        <v>34989.97</v>
      </c>
      <c r="F24" s="16">
        <v>74330.8</v>
      </c>
      <c r="G24" s="16">
        <v>16310.92</v>
      </c>
      <c r="H24" s="12">
        <v>9021.880000000001</v>
      </c>
      <c r="I24" s="12"/>
      <c r="J24" s="12"/>
      <c r="K24" s="12"/>
      <c r="L24" s="30"/>
      <c r="M24" s="30"/>
      <c r="N24" s="23"/>
      <c r="P24" s="29">
        <f t="shared" si="1"/>
        <v>174433.12</v>
      </c>
    </row>
    <row r="25" spans="1:16" x14ac:dyDescent="0.25">
      <c r="A25" s="4" t="s">
        <v>14</v>
      </c>
      <c r="B25" s="12"/>
      <c r="C25" s="12"/>
      <c r="G25" s="16">
        <v>99800</v>
      </c>
      <c r="H25" s="12">
        <v>246721.46000000002</v>
      </c>
      <c r="I25" s="12"/>
      <c r="J25" s="12"/>
      <c r="K25" s="12"/>
      <c r="L25" s="23"/>
      <c r="M25" s="30"/>
      <c r="N25" s="23"/>
      <c r="P25" s="29">
        <f t="shared" si="1"/>
        <v>346521.46</v>
      </c>
    </row>
    <row r="26" spans="1:16" x14ac:dyDescent="0.25">
      <c r="A26" s="4" t="s">
        <v>101</v>
      </c>
      <c r="B26" s="12">
        <v>276000</v>
      </c>
      <c r="C26" s="12"/>
      <c r="D26" s="16">
        <v>267210.93000000005</v>
      </c>
      <c r="E26" s="16">
        <v>365655.12</v>
      </c>
      <c r="F26" s="16">
        <v>646033.59</v>
      </c>
      <c r="G26" s="16">
        <v>1757331.4100000001</v>
      </c>
      <c r="H26" s="12"/>
      <c r="I26" s="12"/>
      <c r="J26" s="12"/>
      <c r="K26" s="12"/>
      <c r="L26" s="30"/>
      <c r="M26" s="30"/>
      <c r="N26" s="23"/>
      <c r="P26" s="29">
        <f t="shared" si="1"/>
        <v>3036231.0500000003</v>
      </c>
    </row>
    <row r="27" spans="1:16" x14ac:dyDescent="0.25">
      <c r="A27" s="4" t="s">
        <v>16</v>
      </c>
      <c r="B27" s="12">
        <v>0</v>
      </c>
      <c r="C27" s="12">
        <v>0</v>
      </c>
      <c r="D27" s="16">
        <v>0</v>
      </c>
      <c r="E27" s="16">
        <v>0</v>
      </c>
      <c r="F27" s="16">
        <v>0</v>
      </c>
      <c r="H27" s="12">
        <v>0</v>
      </c>
      <c r="I27" s="12">
        <v>0</v>
      </c>
      <c r="J27" s="12">
        <v>0</v>
      </c>
      <c r="K27" s="12"/>
      <c r="L27" s="23"/>
      <c r="N27" s="23"/>
      <c r="P27" s="29">
        <f t="shared" si="1"/>
        <v>0</v>
      </c>
    </row>
    <row r="28" spans="1:16" x14ac:dyDescent="0.25">
      <c r="A28" s="3" t="s">
        <v>17</v>
      </c>
      <c r="B28" s="15">
        <f>+B29+B30+B31+B32+B33+B34+B35+B36+B37</f>
        <v>74499858</v>
      </c>
      <c r="C28" s="15">
        <f>+C29+C30+C31+C32+C33+C34+C35+C36+C37</f>
        <v>7952200</v>
      </c>
      <c r="D28" s="15">
        <f t="shared" ref="D28:G28" si="3">+D29+D30+D31+D32+D33+D34+D35+D36+D37</f>
        <v>9600736.1699999981</v>
      </c>
      <c r="E28" s="15">
        <f t="shared" si="3"/>
        <v>10625404.010000002</v>
      </c>
      <c r="F28" s="15">
        <f t="shared" si="3"/>
        <v>9978773.2899999991</v>
      </c>
      <c r="G28" s="15">
        <f t="shared" si="3"/>
        <v>5995262.1700000009</v>
      </c>
      <c r="H28" s="15">
        <f>+H29+H30+H31+H32+H33+H34+H35+H36+H37</f>
        <v>6111490.5499999998</v>
      </c>
      <c r="I28" s="15">
        <f>+I29+I30+I31+I32+I33+I34+I35+I36+I37</f>
        <v>0</v>
      </c>
      <c r="J28" s="15">
        <f>+J29+J30+J31+J32+J33+J34+J35+J36+J37</f>
        <v>0</v>
      </c>
      <c r="K28" s="15">
        <f>SUM(K29:K37)</f>
        <v>0</v>
      </c>
      <c r="L28" s="15">
        <f>SUM(L29:L37)</f>
        <v>0</v>
      </c>
      <c r="M28" s="15">
        <f>SUM(M29:M37)</f>
        <v>0</v>
      </c>
      <c r="N28" s="15">
        <f>SUM(N29:N37)</f>
        <v>0</v>
      </c>
      <c r="O28" s="15">
        <f>+O29+O30+O31+O32+O33+O34+O35+O37</f>
        <v>0</v>
      </c>
      <c r="P28" s="15">
        <f t="shared" si="1"/>
        <v>42311666.189999998</v>
      </c>
    </row>
    <row r="29" spans="1:16" x14ac:dyDescent="0.25">
      <c r="A29" s="4" t="s">
        <v>18</v>
      </c>
      <c r="B29" s="12">
        <v>5292300</v>
      </c>
      <c r="C29" s="12"/>
      <c r="D29" s="16">
        <v>4644674</v>
      </c>
      <c r="E29" s="16">
        <v>329385.2</v>
      </c>
      <c r="F29" s="16">
        <v>690</v>
      </c>
      <c r="G29" s="16">
        <v>448</v>
      </c>
      <c r="H29" s="12"/>
      <c r="I29" s="12"/>
      <c r="J29" s="12"/>
      <c r="K29" s="12"/>
      <c r="L29" s="30"/>
      <c r="M29" s="30"/>
      <c r="N29" s="23"/>
      <c r="P29" s="29">
        <f t="shared" si="1"/>
        <v>4975197.2</v>
      </c>
    </row>
    <row r="30" spans="1:16" x14ac:dyDescent="0.25">
      <c r="A30" s="4" t="s">
        <v>19</v>
      </c>
      <c r="B30" s="12"/>
      <c r="C30" s="12"/>
      <c r="E30" s="16">
        <v>326306</v>
      </c>
      <c r="F30" s="16">
        <v>769828</v>
      </c>
      <c r="H30" s="12"/>
      <c r="I30" s="12"/>
      <c r="J30" s="12"/>
      <c r="K30" s="12"/>
      <c r="L30" s="30"/>
      <c r="N30" s="23"/>
      <c r="P30" s="29">
        <f t="shared" si="1"/>
        <v>1096134</v>
      </c>
    </row>
    <row r="31" spans="1:16" x14ac:dyDescent="0.25">
      <c r="A31" s="4" t="s">
        <v>20</v>
      </c>
      <c r="B31" s="12">
        <v>502000</v>
      </c>
      <c r="C31" s="12"/>
      <c r="D31" s="16">
        <v>1262.6000000000001</v>
      </c>
      <c r="F31" s="16">
        <v>807379</v>
      </c>
      <c r="H31" s="12"/>
      <c r="I31" s="12"/>
      <c r="J31" s="12"/>
      <c r="K31" s="12"/>
      <c r="L31" s="30"/>
      <c r="M31" s="30"/>
      <c r="N31" s="23"/>
      <c r="P31" s="29">
        <f t="shared" si="1"/>
        <v>808641.6</v>
      </c>
    </row>
    <row r="32" spans="1:16" x14ac:dyDescent="0.25">
      <c r="A32" s="4" t="s">
        <v>21</v>
      </c>
      <c r="B32" s="12"/>
      <c r="C32" s="12">
        <v>7301200</v>
      </c>
      <c r="E32" s="16">
        <v>1623178.5</v>
      </c>
      <c r="F32" s="16">
        <v>1898.99</v>
      </c>
      <c r="H32" s="12"/>
      <c r="I32" s="12"/>
      <c r="J32" s="12"/>
      <c r="K32" s="12"/>
      <c r="L32" s="23"/>
      <c r="M32" s="30"/>
      <c r="N32" s="23"/>
      <c r="P32" s="29">
        <f t="shared" si="1"/>
        <v>1625077.49</v>
      </c>
    </row>
    <row r="33" spans="1:16" x14ac:dyDescent="0.25">
      <c r="A33" s="4" t="s">
        <v>102</v>
      </c>
      <c r="B33" s="12"/>
      <c r="C33" s="12"/>
      <c r="D33" s="16">
        <v>5594.97</v>
      </c>
      <c r="F33" s="16">
        <v>1193</v>
      </c>
      <c r="G33" s="16">
        <v>243789.29</v>
      </c>
      <c r="H33" s="12">
        <v>8700.01</v>
      </c>
      <c r="I33" s="12"/>
      <c r="J33" s="12"/>
      <c r="K33" s="12"/>
      <c r="L33" s="30"/>
      <c r="M33" s="30"/>
      <c r="N33" s="23"/>
      <c r="P33" s="29">
        <f t="shared" si="1"/>
        <v>259277.27000000002</v>
      </c>
    </row>
    <row r="34" spans="1:16" x14ac:dyDescent="0.25">
      <c r="A34" s="4" t="s">
        <v>23</v>
      </c>
      <c r="B34" s="12"/>
      <c r="C34" s="12"/>
      <c r="D34" s="16">
        <v>42922.400000000001</v>
      </c>
      <c r="F34" s="16">
        <v>5235</v>
      </c>
      <c r="G34" s="16">
        <v>5189.01</v>
      </c>
      <c r="H34" s="12">
        <v>275</v>
      </c>
      <c r="I34" s="12"/>
      <c r="J34" s="12"/>
      <c r="K34" s="12"/>
      <c r="L34" s="30"/>
      <c r="M34" s="30"/>
      <c r="N34" s="23"/>
      <c r="P34" s="29">
        <f t="shared" si="1"/>
        <v>53621.41</v>
      </c>
    </row>
    <row r="35" spans="1:16" x14ac:dyDescent="0.25">
      <c r="A35" s="4" t="s">
        <v>24</v>
      </c>
      <c r="B35" s="12">
        <v>65285558</v>
      </c>
      <c r="C35" s="12"/>
      <c r="D35" s="16">
        <v>4902372.1999999993</v>
      </c>
      <c r="E35" s="16">
        <v>6813435.5099999998</v>
      </c>
      <c r="F35" s="16">
        <v>6185016.9699999997</v>
      </c>
      <c r="G35" s="16">
        <v>5639495.870000001</v>
      </c>
      <c r="H35" s="12">
        <v>6102515.54</v>
      </c>
      <c r="I35" s="12"/>
      <c r="J35" s="12"/>
      <c r="K35" s="12"/>
      <c r="L35" s="30"/>
      <c r="M35" s="30"/>
      <c r="N35" s="23"/>
      <c r="P35" s="29">
        <f t="shared" si="1"/>
        <v>29642836.09</v>
      </c>
    </row>
    <row r="36" spans="1:16" x14ac:dyDescent="0.25">
      <c r="A36" s="4" t="s">
        <v>25</v>
      </c>
      <c r="B36" s="12">
        <v>0</v>
      </c>
      <c r="C36" s="12">
        <v>0</v>
      </c>
      <c r="D36" s="16">
        <v>0</v>
      </c>
      <c r="E36" s="16">
        <v>0</v>
      </c>
      <c r="F36" s="16">
        <v>0</v>
      </c>
      <c r="G36" s="16">
        <v>106340</v>
      </c>
      <c r="H36" s="12">
        <v>0</v>
      </c>
      <c r="I36" s="12">
        <v>0</v>
      </c>
      <c r="J36" s="12">
        <v>0</v>
      </c>
      <c r="K36" s="12"/>
      <c r="L36" s="23"/>
      <c r="M36" s="30"/>
      <c r="N36" s="23"/>
      <c r="P36" s="29">
        <f t="shared" si="1"/>
        <v>106340</v>
      </c>
    </row>
    <row r="37" spans="1:16" x14ac:dyDescent="0.25">
      <c r="A37" s="4" t="s">
        <v>26</v>
      </c>
      <c r="B37" s="12">
        <v>3420000</v>
      </c>
      <c r="C37" s="12">
        <v>651000</v>
      </c>
      <c r="D37" s="16">
        <v>3910</v>
      </c>
      <c r="E37" s="16">
        <v>1533098.8</v>
      </c>
      <c r="F37" s="16">
        <v>2207532.33</v>
      </c>
      <c r="H37" s="12"/>
      <c r="I37" s="12"/>
      <c r="J37" s="12"/>
      <c r="K37" s="12"/>
      <c r="L37" s="30"/>
      <c r="M37" s="30"/>
      <c r="N37" s="23"/>
      <c r="P37" s="29">
        <f t="shared" si="1"/>
        <v>3744541.13</v>
      </c>
    </row>
    <row r="38" spans="1:16" x14ac:dyDescent="0.25">
      <c r="A38" s="3" t="s">
        <v>27</v>
      </c>
      <c r="B38" s="15">
        <f t="shared" ref="B38:J38" si="4">+B39+B40+B41+B42+B43+B44+B45+B46</f>
        <v>3774000</v>
      </c>
      <c r="C38" s="15">
        <f t="shared" si="4"/>
        <v>0</v>
      </c>
      <c r="D38" s="15">
        <f t="shared" si="4"/>
        <v>485603.4</v>
      </c>
      <c r="E38" s="15">
        <f t="shared" si="4"/>
        <v>683092.10000000009</v>
      </c>
      <c r="F38" s="15">
        <f t="shared" si="4"/>
        <v>372500</v>
      </c>
      <c r="G38" s="15">
        <f t="shared" si="4"/>
        <v>412000</v>
      </c>
      <c r="H38" s="15">
        <f t="shared" si="4"/>
        <v>221583</v>
      </c>
      <c r="I38" s="15">
        <f t="shared" si="4"/>
        <v>0</v>
      </c>
      <c r="J38" s="15">
        <f t="shared" si="4"/>
        <v>0</v>
      </c>
      <c r="K38" s="15">
        <f>SUM(K39)</f>
        <v>0</v>
      </c>
      <c r="L38" s="15">
        <f>SUM(L39:L40)</f>
        <v>0</v>
      </c>
      <c r="M38" s="15">
        <f>SUM(M39:M50)</f>
        <v>0</v>
      </c>
      <c r="N38" s="15">
        <f>SUM(N39:N56)</f>
        <v>0</v>
      </c>
      <c r="O38" s="15">
        <f>+O39</f>
        <v>0</v>
      </c>
      <c r="P38" s="15">
        <f t="shared" si="1"/>
        <v>2174778.5</v>
      </c>
    </row>
    <row r="39" spans="1:16" x14ac:dyDescent="0.25">
      <c r="A39" s="4" t="s">
        <v>28</v>
      </c>
      <c r="B39" s="12">
        <v>3774000</v>
      </c>
      <c r="C39" s="12"/>
      <c r="D39" s="16">
        <v>485603.4</v>
      </c>
      <c r="E39" s="16">
        <v>683092.10000000009</v>
      </c>
      <c r="F39" s="16">
        <v>372500</v>
      </c>
      <c r="G39" s="16">
        <v>412000</v>
      </c>
      <c r="H39" s="12">
        <v>221583</v>
      </c>
      <c r="I39" s="12"/>
      <c r="J39" s="12"/>
      <c r="K39" s="12"/>
      <c r="L39" s="30"/>
      <c r="N39" s="23"/>
      <c r="P39" s="29">
        <f>+O39+N39+M39+L39+K39+J39+I39+H39+G39+F39+E39+D39</f>
        <v>2174778.5</v>
      </c>
    </row>
    <row r="40" spans="1:16" x14ac:dyDescent="0.25">
      <c r="A40" s="4" t="s">
        <v>29</v>
      </c>
      <c r="B40" s="12"/>
      <c r="C40" s="12"/>
      <c r="H40" s="12"/>
      <c r="I40" s="12"/>
      <c r="J40" s="12"/>
      <c r="K40" s="12"/>
      <c r="L40" s="12"/>
      <c r="M40" s="30"/>
      <c r="N40" s="12"/>
      <c r="P40" s="29">
        <f t="shared" si="1"/>
        <v>0</v>
      </c>
    </row>
    <row r="41" spans="1:16" x14ac:dyDescent="0.25">
      <c r="A41" s="4" t="s">
        <v>30</v>
      </c>
      <c r="B41" s="12"/>
      <c r="C41" s="12"/>
      <c r="H41" s="12"/>
      <c r="I41" s="12"/>
      <c r="J41" s="12"/>
      <c r="K41" s="12"/>
      <c r="L41" s="12"/>
      <c r="M41" s="12"/>
      <c r="N41" s="12"/>
      <c r="P41" s="29">
        <f t="shared" si="1"/>
        <v>0</v>
      </c>
    </row>
    <row r="42" spans="1:16" x14ac:dyDescent="0.25">
      <c r="A42" s="4" t="s">
        <v>31</v>
      </c>
      <c r="B42" s="12"/>
      <c r="C42" s="12"/>
      <c r="H42" s="12"/>
      <c r="I42" s="12"/>
      <c r="J42" s="12"/>
      <c r="K42" s="12"/>
      <c r="L42" s="12"/>
      <c r="M42" s="12"/>
      <c r="N42" s="12"/>
      <c r="P42" s="29">
        <f t="shared" si="1"/>
        <v>0</v>
      </c>
    </row>
    <row r="43" spans="1:16" x14ac:dyDescent="0.25">
      <c r="A43" s="4" t="s">
        <v>32</v>
      </c>
      <c r="B43" s="12"/>
      <c r="C43" s="12"/>
      <c r="H43" s="12"/>
      <c r="I43" s="12"/>
      <c r="J43" s="12"/>
      <c r="K43" s="12"/>
      <c r="L43" s="12"/>
      <c r="M43" s="12"/>
      <c r="N43" s="12"/>
      <c r="P43" s="29">
        <f t="shared" si="1"/>
        <v>0</v>
      </c>
    </row>
    <row r="44" spans="1:16" x14ac:dyDescent="0.25">
      <c r="A44" s="4" t="s">
        <v>33</v>
      </c>
      <c r="B44" s="12"/>
      <c r="C44" s="12"/>
      <c r="H44" s="12"/>
      <c r="I44" s="12"/>
      <c r="J44" s="12"/>
      <c r="K44" s="12"/>
      <c r="L44" s="12"/>
      <c r="M44" s="12"/>
      <c r="N44" s="12"/>
      <c r="P44" s="29">
        <f t="shared" si="1"/>
        <v>0</v>
      </c>
    </row>
    <row r="45" spans="1:16" x14ac:dyDescent="0.25">
      <c r="A45" s="4" t="s">
        <v>34</v>
      </c>
      <c r="B45" s="12"/>
      <c r="C45" s="12"/>
      <c r="H45" s="12"/>
      <c r="I45" s="12"/>
      <c r="J45" s="12"/>
      <c r="K45" s="12"/>
      <c r="L45" s="12"/>
      <c r="M45" s="12"/>
      <c r="N45" s="12"/>
      <c r="P45" s="29">
        <f t="shared" si="1"/>
        <v>0</v>
      </c>
    </row>
    <row r="46" spans="1:16" x14ac:dyDescent="0.25">
      <c r="A46" s="4" t="s">
        <v>35</v>
      </c>
      <c r="B46" s="16"/>
      <c r="H46" s="13"/>
      <c r="I46" s="13"/>
      <c r="J46" s="13"/>
      <c r="K46" s="13"/>
      <c r="L46" s="13"/>
      <c r="M46" s="13"/>
      <c r="N46" s="13"/>
      <c r="P46" s="29">
        <f t="shared" si="1"/>
        <v>0</v>
      </c>
    </row>
    <row r="47" spans="1:16" s="27" customFormat="1" x14ac:dyDescent="0.25">
      <c r="A47" s="26" t="s">
        <v>36</v>
      </c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2"/>
      <c r="M47" s="12"/>
      <c r="N47" s="12"/>
      <c r="O47" s="23"/>
      <c r="P47" s="29">
        <f t="shared" si="1"/>
        <v>0</v>
      </c>
    </row>
    <row r="48" spans="1:16" x14ac:dyDescent="0.25">
      <c r="A48" s="4" t="s">
        <v>37</v>
      </c>
      <c r="B48" s="12"/>
      <c r="C48" s="12"/>
      <c r="H48" s="12"/>
      <c r="I48" s="12"/>
      <c r="J48" s="12"/>
      <c r="K48" s="12"/>
      <c r="L48" s="12"/>
      <c r="M48" s="12"/>
      <c r="N48" s="12"/>
      <c r="P48" s="29">
        <f t="shared" si="1"/>
        <v>0</v>
      </c>
    </row>
    <row r="49" spans="1:16" x14ac:dyDescent="0.25">
      <c r="A49" s="4" t="s">
        <v>38</v>
      </c>
      <c r="B49" s="12"/>
      <c r="C49" s="12"/>
      <c r="H49" s="12"/>
      <c r="I49" s="12"/>
      <c r="J49" s="12"/>
      <c r="K49" s="12"/>
      <c r="L49" s="12"/>
      <c r="M49" s="12"/>
      <c r="N49" s="12"/>
      <c r="P49" s="29">
        <f t="shared" si="1"/>
        <v>0</v>
      </c>
    </row>
    <row r="50" spans="1:16" x14ac:dyDescent="0.25">
      <c r="A50" s="4" t="s">
        <v>39</v>
      </c>
      <c r="B50" s="12">
        <v>0</v>
      </c>
      <c r="C50" s="12">
        <v>0</v>
      </c>
      <c r="D50" s="16">
        <v>0</v>
      </c>
      <c r="E50" s="16">
        <v>0</v>
      </c>
      <c r="F50" s="16">
        <v>0</v>
      </c>
      <c r="G50" s="16">
        <v>0</v>
      </c>
      <c r="H50" s="12">
        <v>0</v>
      </c>
      <c r="I50" s="12">
        <v>0</v>
      </c>
      <c r="J50" s="12">
        <v>0</v>
      </c>
      <c r="K50" s="12"/>
      <c r="L50" s="12"/>
      <c r="M50" s="12"/>
      <c r="N50" s="12"/>
      <c r="P50" s="29">
        <f t="shared" si="1"/>
        <v>0</v>
      </c>
    </row>
    <row r="51" spans="1:16" x14ac:dyDescent="0.25">
      <c r="A51" s="4" t="s">
        <v>40</v>
      </c>
      <c r="B51" s="12">
        <v>0</v>
      </c>
      <c r="C51" s="12">
        <v>0</v>
      </c>
      <c r="D51" s="16">
        <v>0</v>
      </c>
      <c r="E51" s="16">
        <v>0</v>
      </c>
      <c r="F51" s="16">
        <v>0</v>
      </c>
      <c r="G51" s="16">
        <v>0</v>
      </c>
      <c r="H51" s="12">
        <v>0</v>
      </c>
      <c r="I51" s="12">
        <v>0</v>
      </c>
      <c r="J51" s="12">
        <v>0</v>
      </c>
      <c r="K51" s="12"/>
      <c r="L51" s="12"/>
      <c r="M51" s="12"/>
      <c r="N51" s="12"/>
      <c r="P51" s="29">
        <f t="shared" si="1"/>
        <v>0</v>
      </c>
    </row>
    <row r="52" spans="1:16" x14ac:dyDescent="0.25">
      <c r="A52" s="4" t="s">
        <v>41</v>
      </c>
      <c r="B52" s="12">
        <v>0</v>
      </c>
      <c r="C52" s="12">
        <v>0</v>
      </c>
      <c r="D52" s="16">
        <v>0</v>
      </c>
      <c r="E52" s="16">
        <v>0</v>
      </c>
      <c r="F52" s="16">
        <v>0</v>
      </c>
      <c r="G52" s="16">
        <v>0</v>
      </c>
      <c r="H52" s="12">
        <v>0</v>
      </c>
      <c r="I52" s="12">
        <v>0</v>
      </c>
      <c r="J52" s="12">
        <v>0</v>
      </c>
      <c r="K52" s="12"/>
      <c r="L52" s="12"/>
      <c r="M52" s="12"/>
      <c r="N52" s="12"/>
      <c r="P52" s="29">
        <f t="shared" si="1"/>
        <v>0</v>
      </c>
    </row>
    <row r="53" spans="1:16" x14ac:dyDescent="0.25">
      <c r="A53" s="4" t="s">
        <v>42</v>
      </c>
      <c r="B53" s="12">
        <v>0</v>
      </c>
      <c r="C53" s="12">
        <v>0</v>
      </c>
      <c r="D53" s="16">
        <v>0</v>
      </c>
      <c r="E53" s="16">
        <v>0</v>
      </c>
      <c r="F53" s="16">
        <v>0</v>
      </c>
      <c r="G53" s="16">
        <v>0</v>
      </c>
      <c r="H53" s="12">
        <v>0</v>
      </c>
      <c r="I53" s="12">
        <v>0</v>
      </c>
      <c r="J53" s="12">
        <v>0</v>
      </c>
      <c r="K53" s="12"/>
      <c r="L53" s="12"/>
      <c r="M53" s="12"/>
      <c r="N53" s="12"/>
      <c r="P53" s="29">
        <f t="shared" si="1"/>
        <v>0</v>
      </c>
    </row>
    <row r="54" spans="1:16" x14ac:dyDescent="0.25">
      <c r="A54" s="3" t="s">
        <v>43</v>
      </c>
      <c r="B54" s="13">
        <f>+B55+B56+B57+B58+B59+B60+B61+B62+B63</f>
        <v>0</v>
      </c>
      <c r="C54" s="13">
        <f>+C55+C56+C57+C58+C59+C60+C61+C62+C63</f>
        <v>0</v>
      </c>
      <c r="D54" s="13">
        <f t="shared" ref="D54" si="5">+D55+D56+D57+D58+D59+D60+D61+D62+D63</f>
        <v>0</v>
      </c>
      <c r="E54" s="13">
        <f>+E55+E56+E57+E58+E59+E60+E61+E62+E63</f>
        <v>675088.03</v>
      </c>
      <c r="F54" s="13">
        <f t="shared" ref="F54:I54" si="6">+F55+F56+F57+F58+F59+F60+F61+F62+F63</f>
        <v>24159291</v>
      </c>
      <c r="G54" s="13">
        <f t="shared" si="6"/>
        <v>39154500</v>
      </c>
      <c r="H54" s="13">
        <f t="shared" si="6"/>
        <v>0</v>
      </c>
      <c r="I54" s="13">
        <f t="shared" si="6"/>
        <v>0</v>
      </c>
      <c r="J54" s="13">
        <f t="shared" ref="J54" si="7">+J55+J56+J57+J58+J59+J60+J61+J62+J63</f>
        <v>0</v>
      </c>
      <c r="K54" s="13">
        <f>SUM(K55:K60)</f>
        <v>0</v>
      </c>
      <c r="L54" s="13"/>
      <c r="M54" s="13">
        <f>+M55</f>
        <v>0</v>
      </c>
      <c r="N54" s="13"/>
      <c r="O54" s="13">
        <f>+O55+O56+O59+O61+O62</f>
        <v>0</v>
      </c>
      <c r="P54" s="15">
        <f t="shared" si="1"/>
        <v>63988879.030000001</v>
      </c>
    </row>
    <row r="55" spans="1:16" x14ac:dyDescent="0.25">
      <c r="A55" s="4" t="s">
        <v>44</v>
      </c>
      <c r="B55" s="12">
        <v>0</v>
      </c>
      <c r="C55" s="12"/>
      <c r="E55" s="16">
        <v>675088.03</v>
      </c>
      <c r="F55" s="16">
        <v>93102</v>
      </c>
      <c r="G55" s="16">
        <v>5733000</v>
      </c>
      <c r="H55" s="12"/>
      <c r="I55" s="12"/>
      <c r="J55" s="12"/>
      <c r="K55" s="12"/>
      <c r="L55" s="23"/>
      <c r="M55" s="30"/>
      <c r="N55" s="23"/>
      <c r="P55" s="29">
        <f t="shared" si="1"/>
        <v>6501190.0300000003</v>
      </c>
    </row>
    <row r="56" spans="1:16" x14ac:dyDescent="0.25">
      <c r="A56" s="4" t="s">
        <v>103</v>
      </c>
      <c r="B56" s="12">
        <v>0</v>
      </c>
      <c r="C56" s="12"/>
      <c r="H56" s="12"/>
      <c r="I56" s="12"/>
      <c r="J56" s="12"/>
      <c r="K56" s="12"/>
      <c r="L56" s="23"/>
      <c r="M56" s="23"/>
      <c r="N56" s="23"/>
      <c r="O56" s="23"/>
      <c r="P56" s="29">
        <f t="shared" si="1"/>
        <v>0</v>
      </c>
    </row>
    <row r="57" spans="1:16" x14ac:dyDescent="0.25">
      <c r="A57" s="4" t="s">
        <v>46</v>
      </c>
      <c r="B57" s="12">
        <v>0</v>
      </c>
      <c r="C57" s="12"/>
      <c r="H57" s="12"/>
      <c r="I57" s="12"/>
      <c r="J57" s="12"/>
      <c r="K57" s="12"/>
      <c r="L57" s="23"/>
      <c r="M57" s="23"/>
      <c r="N57" s="23"/>
      <c r="O57" s="23"/>
      <c r="P57" s="29">
        <f t="shared" si="1"/>
        <v>0</v>
      </c>
    </row>
    <row r="58" spans="1:16" x14ac:dyDescent="0.25">
      <c r="A58" s="4" t="s">
        <v>47</v>
      </c>
      <c r="B58" s="12">
        <v>0</v>
      </c>
      <c r="C58" s="12"/>
      <c r="H58" s="12"/>
      <c r="I58" s="12"/>
      <c r="J58" s="12"/>
      <c r="K58" s="12"/>
      <c r="L58" s="23"/>
      <c r="M58" s="23"/>
      <c r="N58" s="23"/>
      <c r="O58" s="23"/>
      <c r="P58" s="29">
        <f t="shared" si="1"/>
        <v>0</v>
      </c>
    </row>
    <row r="59" spans="1:16" x14ac:dyDescent="0.25">
      <c r="A59" s="4" t="s">
        <v>48</v>
      </c>
      <c r="B59" s="12">
        <v>0</v>
      </c>
      <c r="C59" s="12"/>
      <c r="H59" s="12"/>
      <c r="I59" s="12"/>
      <c r="J59" s="12"/>
      <c r="K59" s="12"/>
      <c r="L59" s="23"/>
      <c r="M59" s="23"/>
      <c r="N59" s="23"/>
      <c r="O59" s="23"/>
      <c r="P59" s="29">
        <f t="shared" si="1"/>
        <v>0</v>
      </c>
    </row>
    <row r="60" spans="1:16" x14ac:dyDescent="0.25">
      <c r="A60" s="4" t="s">
        <v>49</v>
      </c>
      <c r="B60" s="12">
        <v>0</v>
      </c>
      <c r="C60" s="12"/>
      <c r="F60" s="16">
        <v>24066189</v>
      </c>
      <c r="H60" s="12"/>
      <c r="I60" s="12"/>
      <c r="J60" s="12"/>
      <c r="K60" s="12"/>
      <c r="L60" s="23"/>
      <c r="M60" s="23"/>
      <c r="N60" s="23"/>
      <c r="O60" s="23"/>
      <c r="P60" s="29">
        <f t="shared" si="1"/>
        <v>24066189</v>
      </c>
    </row>
    <row r="61" spans="1:16" x14ac:dyDescent="0.25">
      <c r="A61" s="4" t="s">
        <v>50</v>
      </c>
      <c r="B61" s="12">
        <v>0</v>
      </c>
      <c r="C61" s="12">
        <v>0</v>
      </c>
      <c r="D61" s="16">
        <v>0</v>
      </c>
      <c r="E61" s="16">
        <v>0</v>
      </c>
      <c r="F61" s="16">
        <v>0</v>
      </c>
      <c r="G61" s="16">
        <v>0</v>
      </c>
      <c r="H61" s="12">
        <v>0</v>
      </c>
      <c r="I61" s="12">
        <v>0</v>
      </c>
      <c r="J61" s="12">
        <v>0</v>
      </c>
      <c r="K61" s="12"/>
      <c r="L61" s="23"/>
      <c r="M61" s="23"/>
      <c r="N61" s="23"/>
      <c r="O61" s="23"/>
      <c r="P61" s="29">
        <f t="shared" si="1"/>
        <v>0</v>
      </c>
    </row>
    <row r="62" spans="1:16" x14ac:dyDescent="0.25">
      <c r="A62" s="4" t="s">
        <v>51</v>
      </c>
      <c r="B62" s="12">
        <v>0</v>
      </c>
      <c r="C62" s="12">
        <v>0</v>
      </c>
      <c r="D62" s="16">
        <v>0</v>
      </c>
      <c r="E62" s="16">
        <v>0</v>
      </c>
      <c r="G62" s="16">
        <v>33421500</v>
      </c>
      <c r="H62" s="12">
        <v>0</v>
      </c>
      <c r="I62" s="12">
        <v>0</v>
      </c>
      <c r="J62" s="12">
        <v>0</v>
      </c>
      <c r="K62" s="12"/>
      <c r="L62" s="23"/>
      <c r="M62" s="23"/>
      <c r="N62" s="23"/>
      <c r="O62" s="23"/>
      <c r="P62" s="29">
        <f t="shared" si="1"/>
        <v>33421500</v>
      </c>
    </row>
    <row r="63" spans="1:16" x14ac:dyDescent="0.25">
      <c r="A63" s="4" t="s">
        <v>52</v>
      </c>
      <c r="B63" s="12">
        <v>0</v>
      </c>
      <c r="C63" s="12">
        <v>0</v>
      </c>
      <c r="D63" s="16">
        <v>0</v>
      </c>
      <c r="E63" s="16">
        <v>0</v>
      </c>
      <c r="F63" s="16">
        <v>0</v>
      </c>
      <c r="G63" s="16">
        <v>0</v>
      </c>
      <c r="H63" s="12">
        <v>0</v>
      </c>
      <c r="I63" s="12">
        <v>0</v>
      </c>
      <c r="J63" s="12">
        <v>0</v>
      </c>
      <c r="K63" s="12"/>
      <c r="L63" s="23"/>
      <c r="M63" s="23"/>
      <c r="N63" s="23"/>
      <c r="O63" s="23"/>
      <c r="P63" s="29">
        <f t="shared" si="1"/>
        <v>0</v>
      </c>
    </row>
    <row r="64" spans="1:16" x14ac:dyDescent="0.25">
      <c r="A64" s="3" t="s">
        <v>53</v>
      </c>
      <c r="C64" s="15">
        <f>+C65+B66+B67+B68</f>
        <v>4130868.91</v>
      </c>
      <c r="D64" s="15">
        <f t="shared" ref="D64:M64" si="8">+D65+D66+D67+D68</f>
        <v>0</v>
      </c>
      <c r="E64" s="15">
        <f t="shared" si="8"/>
        <v>0</v>
      </c>
      <c r="F64" s="15">
        <f t="shared" si="8"/>
        <v>0</v>
      </c>
      <c r="G64" s="15">
        <f t="shared" si="8"/>
        <v>0</v>
      </c>
      <c r="H64" s="15">
        <f t="shared" si="8"/>
        <v>0</v>
      </c>
      <c r="I64" s="15">
        <f t="shared" si="8"/>
        <v>0</v>
      </c>
      <c r="J64" s="15">
        <f t="shared" si="8"/>
        <v>0</v>
      </c>
      <c r="K64" s="15"/>
      <c r="L64" s="15">
        <f t="shared" si="8"/>
        <v>0</v>
      </c>
      <c r="M64" s="15">
        <f t="shared" si="8"/>
        <v>0</v>
      </c>
      <c r="N64" s="15"/>
      <c r="O64" s="15"/>
      <c r="P64" s="15">
        <f t="shared" si="1"/>
        <v>0</v>
      </c>
    </row>
    <row r="65" spans="1:16" x14ac:dyDescent="0.25">
      <c r="A65" s="4" t="s">
        <v>54</v>
      </c>
      <c r="C65" s="16">
        <v>4130868.91</v>
      </c>
      <c r="H65" s="12"/>
      <c r="I65" s="12"/>
      <c r="J65" s="12"/>
      <c r="K65" s="12"/>
      <c r="L65" s="30"/>
      <c r="M65" s="30"/>
      <c r="N65" s="23"/>
      <c r="O65" s="29"/>
      <c r="P65" s="29">
        <f t="shared" si="1"/>
        <v>0</v>
      </c>
    </row>
    <row r="66" spans="1:16" x14ac:dyDescent="0.25">
      <c r="A66" s="4" t="s">
        <v>55</v>
      </c>
      <c r="B66" s="12">
        <v>0</v>
      </c>
      <c r="C66" s="12">
        <v>0</v>
      </c>
      <c r="H66" s="12"/>
      <c r="I66" s="12"/>
      <c r="J66" s="12"/>
      <c r="K66" s="12"/>
      <c r="L66" s="23"/>
      <c r="M66" s="23"/>
      <c r="N66" s="23"/>
      <c r="P66" s="15">
        <f t="shared" si="1"/>
        <v>0</v>
      </c>
    </row>
    <row r="67" spans="1:16" x14ac:dyDescent="0.25">
      <c r="A67" s="4" t="s">
        <v>56</v>
      </c>
      <c r="B67" s="12">
        <v>0</v>
      </c>
      <c r="C67" s="12">
        <v>0</v>
      </c>
      <c r="D67" s="16">
        <v>0</v>
      </c>
      <c r="E67" s="16">
        <v>0</v>
      </c>
      <c r="F67" s="16">
        <v>0</v>
      </c>
      <c r="G67" s="16">
        <v>0</v>
      </c>
      <c r="H67" s="12">
        <v>0</v>
      </c>
      <c r="I67" s="12">
        <v>0</v>
      </c>
      <c r="J67" s="12">
        <v>0</v>
      </c>
      <c r="K67" s="12"/>
      <c r="L67" s="23"/>
      <c r="M67" s="23"/>
      <c r="N67" s="23"/>
      <c r="P67" s="15">
        <f t="shared" si="1"/>
        <v>0</v>
      </c>
    </row>
    <row r="68" spans="1:16" x14ac:dyDescent="0.25">
      <c r="A68" s="4" t="s">
        <v>57</v>
      </c>
      <c r="B68" s="12">
        <v>0</v>
      </c>
      <c r="C68" s="12">
        <v>0</v>
      </c>
      <c r="D68" s="16">
        <v>0</v>
      </c>
      <c r="E68" s="16">
        <v>0</v>
      </c>
      <c r="F68" s="16">
        <v>0</v>
      </c>
      <c r="G68" s="16">
        <v>0</v>
      </c>
      <c r="H68" s="12">
        <v>0</v>
      </c>
      <c r="I68" s="12">
        <v>0</v>
      </c>
      <c r="J68" s="12">
        <v>0</v>
      </c>
      <c r="K68" s="12"/>
      <c r="L68" s="23"/>
      <c r="M68" s="23"/>
      <c r="N68" s="23"/>
      <c r="P68" s="15">
        <f t="shared" si="1"/>
        <v>0</v>
      </c>
    </row>
    <row r="69" spans="1:16" x14ac:dyDescent="0.25">
      <c r="A69" s="3" t="s">
        <v>58</v>
      </c>
      <c r="B69" s="15">
        <f>+B70+B71+B72</f>
        <v>0</v>
      </c>
      <c r="C69" s="15">
        <f>+C70+C71+C72</f>
        <v>0</v>
      </c>
      <c r="D69" s="15">
        <f t="shared" ref="D69:E69" si="9">+D70+D71+D72</f>
        <v>0</v>
      </c>
      <c r="E69" s="15">
        <f t="shared" si="9"/>
        <v>0</v>
      </c>
      <c r="F69" s="15">
        <f t="shared" ref="F69:H69" si="10">+F70+F71+F72</f>
        <v>0</v>
      </c>
      <c r="G69" s="15">
        <f t="shared" si="10"/>
        <v>0</v>
      </c>
      <c r="H69" s="15">
        <f t="shared" si="10"/>
        <v>0</v>
      </c>
      <c r="I69" s="15">
        <f t="shared" ref="I69:J69" si="11">+I70+I71+I72</f>
        <v>0</v>
      </c>
      <c r="J69" s="15">
        <f t="shared" si="11"/>
        <v>0</v>
      </c>
      <c r="K69" s="15"/>
      <c r="L69" s="15"/>
      <c r="M69" s="15"/>
      <c r="N69" s="15"/>
      <c r="O69" s="15"/>
      <c r="P69" s="15">
        <f t="shared" si="1"/>
        <v>0</v>
      </c>
    </row>
    <row r="70" spans="1:16" x14ac:dyDescent="0.25">
      <c r="A70" s="4" t="s">
        <v>59</v>
      </c>
      <c r="B70" s="12">
        <v>0</v>
      </c>
      <c r="C70" s="12">
        <v>0</v>
      </c>
      <c r="D70" s="16">
        <v>0</v>
      </c>
      <c r="E70" s="16">
        <v>0</v>
      </c>
      <c r="F70" s="16">
        <v>0</v>
      </c>
      <c r="G70" s="16">
        <v>0</v>
      </c>
      <c r="H70" s="16">
        <v>0</v>
      </c>
      <c r="I70" s="16">
        <v>0</v>
      </c>
      <c r="J70" s="16">
        <v>0</v>
      </c>
      <c r="L70" s="12"/>
      <c r="M70" s="12"/>
      <c r="N70" s="12"/>
      <c r="P70" s="15">
        <f t="shared" si="1"/>
        <v>0</v>
      </c>
    </row>
    <row r="71" spans="1:16" x14ac:dyDescent="0.25">
      <c r="A71" s="4" t="s">
        <v>60</v>
      </c>
      <c r="B71" s="12">
        <v>0</v>
      </c>
      <c r="C71" s="12">
        <v>0</v>
      </c>
      <c r="D71" s="16">
        <v>0</v>
      </c>
      <c r="E71" s="16">
        <v>0</v>
      </c>
      <c r="F71" s="16">
        <v>0</v>
      </c>
      <c r="G71" s="16">
        <v>0</v>
      </c>
      <c r="H71" s="16">
        <v>0</v>
      </c>
      <c r="I71" s="16">
        <v>0</v>
      </c>
      <c r="J71" s="16">
        <v>0</v>
      </c>
      <c r="L71" s="12"/>
      <c r="M71" s="12"/>
      <c r="N71" s="12"/>
      <c r="P71" s="15">
        <f t="shared" si="1"/>
        <v>0</v>
      </c>
    </row>
    <row r="72" spans="1:16" x14ac:dyDescent="0.25">
      <c r="A72" s="14" t="s">
        <v>97</v>
      </c>
      <c r="B72" s="12">
        <v>0</v>
      </c>
      <c r="C72" s="12">
        <v>0</v>
      </c>
      <c r="D72" s="16">
        <v>0</v>
      </c>
      <c r="E72" s="16">
        <v>0</v>
      </c>
      <c r="F72" s="16">
        <v>0</v>
      </c>
      <c r="G72" s="16">
        <v>0</v>
      </c>
      <c r="H72" s="16">
        <v>0</v>
      </c>
      <c r="I72" s="16">
        <v>0</v>
      </c>
      <c r="J72" s="16">
        <v>0</v>
      </c>
      <c r="L72" s="23"/>
      <c r="M72" s="23"/>
      <c r="N72" s="23"/>
      <c r="P72" s="15">
        <f t="shared" si="1"/>
        <v>0</v>
      </c>
    </row>
    <row r="73" spans="1:16" s="21" customFormat="1" x14ac:dyDescent="0.25">
      <c r="A73" s="3" t="s">
        <v>61</v>
      </c>
      <c r="B73" s="15">
        <f>+B74+B75+B76</f>
        <v>0</v>
      </c>
      <c r="C73" s="15">
        <f>+C74+C75+C76</f>
        <v>0</v>
      </c>
      <c r="D73" s="15">
        <f t="shared" ref="D73:E73" si="12">+D74+D75+D76</f>
        <v>0</v>
      </c>
      <c r="E73" s="15">
        <f t="shared" si="12"/>
        <v>0</v>
      </c>
      <c r="F73" s="15">
        <f t="shared" ref="F73:G73" si="13">+F74+F75+F76</f>
        <v>0</v>
      </c>
      <c r="G73" s="15">
        <f t="shared" si="13"/>
        <v>0</v>
      </c>
      <c r="H73" s="15">
        <f t="shared" ref="H73" si="14">+H74+H75+H76</f>
        <v>0</v>
      </c>
      <c r="I73" s="15">
        <f t="shared" ref="I73:J73" si="15">+I74+I75+I76</f>
        <v>0</v>
      </c>
      <c r="J73" s="15">
        <f t="shared" si="15"/>
        <v>0</v>
      </c>
      <c r="K73" s="15"/>
      <c r="L73" s="13"/>
      <c r="M73" s="13"/>
      <c r="N73" s="13"/>
      <c r="O73" s="23"/>
      <c r="P73" s="15">
        <f t="shared" si="1"/>
        <v>0</v>
      </c>
    </row>
    <row r="74" spans="1:16" x14ac:dyDescent="0.25">
      <c r="A74" s="4" t="s">
        <v>62</v>
      </c>
      <c r="B74" s="12">
        <v>0</v>
      </c>
      <c r="C74" s="12">
        <v>0</v>
      </c>
      <c r="D74" s="16">
        <v>0</v>
      </c>
      <c r="E74" s="16">
        <v>0</v>
      </c>
      <c r="F74" s="16">
        <v>0</v>
      </c>
      <c r="G74" s="16">
        <v>0</v>
      </c>
      <c r="H74" s="16">
        <v>0</v>
      </c>
      <c r="I74" s="16">
        <v>0</v>
      </c>
      <c r="J74" s="16">
        <v>0</v>
      </c>
      <c r="L74" s="24"/>
      <c r="M74" s="24"/>
      <c r="N74" s="24"/>
      <c r="O74" s="23"/>
      <c r="P74" s="15">
        <f t="shared" si="1"/>
        <v>0</v>
      </c>
    </row>
    <row r="75" spans="1:16" x14ac:dyDescent="0.25">
      <c r="A75" s="4" t="s">
        <v>63</v>
      </c>
      <c r="B75" s="12">
        <v>0</v>
      </c>
      <c r="C75" s="12">
        <v>0</v>
      </c>
      <c r="D75" s="16">
        <v>0</v>
      </c>
      <c r="E75" s="16">
        <v>0</v>
      </c>
      <c r="F75" s="16">
        <v>0</v>
      </c>
      <c r="G75" s="16">
        <v>0</v>
      </c>
      <c r="H75" s="16">
        <v>0</v>
      </c>
      <c r="I75" s="16">
        <v>0</v>
      </c>
      <c r="J75" s="16">
        <v>0</v>
      </c>
      <c r="L75" s="23"/>
      <c r="M75" s="23"/>
      <c r="N75" s="23"/>
      <c r="O75" s="23"/>
      <c r="P75" s="15">
        <f t="shared" si="1"/>
        <v>0</v>
      </c>
    </row>
    <row r="76" spans="1:16" x14ac:dyDescent="0.25">
      <c r="A76" s="4" t="s">
        <v>64</v>
      </c>
      <c r="B76" s="12">
        <v>0</v>
      </c>
      <c r="C76" s="12">
        <v>0</v>
      </c>
      <c r="D76" s="16">
        <v>0</v>
      </c>
      <c r="E76" s="16">
        <v>0</v>
      </c>
      <c r="F76" s="16">
        <v>0</v>
      </c>
      <c r="G76" s="16">
        <v>0</v>
      </c>
      <c r="H76" s="16">
        <v>0</v>
      </c>
      <c r="I76" s="16">
        <v>0</v>
      </c>
      <c r="J76" s="16">
        <v>0</v>
      </c>
      <c r="L76" s="23"/>
      <c r="M76" s="23"/>
      <c r="N76" s="23"/>
      <c r="O76" s="23"/>
      <c r="P76" s="15">
        <f t="shared" si="1"/>
        <v>0</v>
      </c>
    </row>
    <row r="77" spans="1:16" x14ac:dyDescent="0.25">
      <c r="A77" s="1" t="s">
        <v>69</v>
      </c>
      <c r="B77" s="17">
        <f>+B78+B79+B80</f>
        <v>0</v>
      </c>
      <c r="C77" s="17">
        <f>+C78+C79+C80</f>
        <v>0</v>
      </c>
      <c r="D77" s="17">
        <f t="shared" ref="D77:E77" si="16">+D78+D79+D80</f>
        <v>0</v>
      </c>
      <c r="E77" s="17">
        <f t="shared" si="16"/>
        <v>0</v>
      </c>
      <c r="F77" s="17">
        <f t="shared" ref="F77:G77" si="17">+F78+F79+F80</f>
        <v>0</v>
      </c>
      <c r="G77" s="17">
        <f t="shared" si="17"/>
        <v>0</v>
      </c>
      <c r="H77" s="17">
        <f t="shared" ref="H77" si="18">+H78+H79+H80</f>
        <v>0</v>
      </c>
      <c r="I77" s="17">
        <f t="shared" ref="I77:J77" si="19">+I78+I79+I80</f>
        <v>0</v>
      </c>
      <c r="J77" s="17">
        <f t="shared" si="19"/>
        <v>0</v>
      </c>
      <c r="K77" s="17"/>
      <c r="L77" s="22"/>
      <c r="M77" s="22"/>
      <c r="N77" s="22"/>
      <c r="O77" s="15"/>
      <c r="P77" s="15">
        <f t="shared" ref="P77:P85" si="20">+O77+N77+M77+L77+K77+J77+I77+H77+G77+F77+E77+D77</f>
        <v>0</v>
      </c>
    </row>
    <row r="78" spans="1:16" x14ac:dyDescent="0.25">
      <c r="A78" s="3" t="s">
        <v>70</v>
      </c>
      <c r="B78" s="15">
        <f>+B79+B80</f>
        <v>0</v>
      </c>
      <c r="C78" s="15">
        <f>+C79+C80</f>
        <v>0</v>
      </c>
      <c r="D78" s="15">
        <f t="shared" ref="D78:E78" si="21">+D79+D80</f>
        <v>0</v>
      </c>
      <c r="E78" s="15">
        <f t="shared" si="21"/>
        <v>0</v>
      </c>
      <c r="F78" s="15">
        <f t="shared" ref="F78:G78" si="22">+F79+F80</f>
        <v>0</v>
      </c>
      <c r="G78" s="15">
        <f t="shared" si="22"/>
        <v>0</v>
      </c>
      <c r="H78" s="15">
        <f t="shared" ref="H78:I78" si="23">+H79+H80</f>
        <v>0</v>
      </c>
      <c r="I78" s="15">
        <f t="shared" si="23"/>
        <v>0</v>
      </c>
      <c r="J78" s="15">
        <f t="shared" ref="J78" si="24">+J79+J80</f>
        <v>0</v>
      </c>
      <c r="K78" s="15"/>
      <c r="L78" s="25"/>
      <c r="M78" s="25"/>
      <c r="N78" s="25"/>
      <c r="O78" s="25"/>
      <c r="P78" s="15">
        <f t="shared" si="20"/>
        <v>0</v>
      </c>
    </row>
    <row r="79" spans="1:16" x14ac:dyDescent="0.25">
      <c r="A79" s="4" t="s">
        <v>71</v>
      </c>
      <c r="B79" s="12">
        <v>0</v>
      </c>
      <c r="C79" s="12">
        <v>0</v>
      </c>
      <c r="D79" s="16">
        <v>0</v>
      </c>
      <c r="E79" s="16">
        <v>0</v>
      </c>
      <c r="F79" s="16">
        <v>0</v>
      </c>
      <c r="G79" s="16">
        <v>0</v>
      </c>
      <c r="H79" s="16">
        <v>0</v>
      </c>
      <c r="I79" s="16">
        <v>0</v>
      </c>
      <c r="J79" s="16">
        <v>0</v>
      </c>
      <c r="L79" s="12"/>
      <c r="M79" s="12"/>
      <c r="N79" s="12"/>
      <c r="O79" s="12"/>
      <c r="P79" s="15">
        <f t="shared" si="20"/>
        <v>0</v>
      </c>
    </row>
    <row r="80" spans="1:16" x14ac:dyDescent="0.25">
      <c r="A80" s="4" t="s">
        <v>72</v>
      </c>
      <c r="B80" s="12">
        <v>0</v>
      </c>
      <c r="C80" s="12">
        <v>0</v>
      </c>
      <c r="D80" s="16">
        <v>0</v>
      </c>
      <c r="E80" s="16">
        <v>0</v>
      </c>
      <c r="F80" s="16">
        <v>0</v>
      </c>
      <c r="G80" s="16">
        <v>0</v>
      </c>
      <c r="H80" s="16">
        <v>0</v>
      </c>
      <c r="I80" s="16">
        <v>0</v>
      </c>
      <c r="J80" s="16">
        <v>0</v>
      </c>
      <c r="L80" s="25"/>
      <c r="M80" s="25"/>
      <c r="N80" s="25"/>
      <c r="O80" s="25"/>
      <c r="P80" s="15">
        <f t="shared" si="20"/>
        <v>0</v>
      </c>
    </row>
    <row r="81" spans="1:16" x14ac:dyDescent="0.25">
      <c r="A81" s="3" t="s">
        <v>73</v>
      </c>
      <c r="B81" s="15">
        <f>+B82+B83</f>
        <v>0</v>
      </c>
      <c r="C81" s="15">
        <f>+C82+C83</f>
        <v>0</v>
      </c>
      <c r="D81" s="15">
        <f t="shared" ref="D81:E81" si="25">+D82+D83</f>
        <v>0</v>
      </c>
      <c r="E81" s="15">
        <f t="shared" si="25"/>
        <v>0</v>
      </c>
      <c r="F81" s="15">
        <f t="shared" ref="F81:G81" si="26">+F82+F83</f>
        <v>0</v>
      </c>
      <c r="G81" s="15">
        <f t="shared" si="26"/>
        <v>0</v>
      </c>
      <c r="H81" s="15">
        <f t="shared" ref="H81" si="27">+H82+H83</f>
        <v>0</v>
      </c>
      <c r="I81" s="15">
        <f t="shared" ref="I81:J81" si="28">+I82+I83</f>
        <v>0</v>
      </c>
      <c r="J81" s="15">
        <f t="shared" si="28"/>
        <v>0</v>
      </c>
      <c r="K81" s="15"/>
      <c r="L81" s="25"/>
      <c r="M81" s="25"/>
      <c r="N81" s="25"/>
      <c r="O81" s="25"/>
      <c r="P81" s="15">
        <f t="shared" si="20"/>
        <v>0</v>
      </c>
    </row>
    <row r="82" spans="1:16" x14ac:dyDescent="0.25">
      <c r="A82" s="4" t="s">
        <v>74</v>
      </c>
      <c r="B82" s="12">
        <v>0</v>
      </c>
      <c r="C82" s="12">
        <v>0</v>
      </c>
      <c r="D82" s="12">
        <v>0</v>
      </c>
      <c r="E82" s="12">
        <v>0</v>
      </c>
      <c r="F82" s="12">
        <v>0</v>
      </c>
      <c r="G82" s="12">
        <v>0</v>
      </c>
      <c r="H82" s="12">
        <v>0</v>
      </c>
      <c r="I82" s="12">
        <v>0</v>
      </c>
      <c r="J82" s="12">
        <v>0</v>
      </c>
      <c r="K82" s="12"/>
      <c r="L82" s="25"/>
      <c r="M82" s="25"/>
      <c r="N82" s="25"/>
      <c r="O82" s="25"/>
      <c r="P82" s="15">
        <f t="shared" si="20"/>
        <v>0</v>
      </c>
    </row>
    <row r="83" spans="1:16" x14ac:dyDescent="0.25">
      <c r="A83" s="4" t="s">
        <v>75</v>
      </c>
      <c r="B83" s="12">
        <v>0</v>
      </c>
      <c r="C83" s="12">
        <v>0</v>
      </c>
      <c r="D83" s="16">
        <v>0</v>
      </c>
      <c r="E83" s="16">
        <v>0</v>
      </c>
      <c r="F83" s="16">
        <v>0</v>
      </c>
      <c r="G83" s="16">
        <v>0</v>
      </c>
      <c r="H83" s="16">
        <v>0</v>
      </c>
      <c r="I83" s="16">
        <v>0</v>
      </c>
      <c r="J83" s="16">
        <v>0</v>
      </c>
      <c r="L83" s="25"/>
      <c r="M83" s="25"/>
      <c r="N83" s="25"/>
      <c r="O83" s="25"/>
      <c r="P83" s="15">
        <f t="shared" si="20"/>
        <v>0</v>
      </c>
    </row>
    <row r="84" spans="1:16" x14ac:dyDescent="0.25">
      <c r="A84" s="3" t="s">
        <v>76</v>
      </c>
      <c r="B84" s="15">
        <f>+B85</f>
        <v>0</v>
      </c>
      <c r="C84" s="15">
        <f>+C85</f>
        <v>0</v>
      </c>
      <c r="D84" s="15">
        <f t="shared" ref="D84:J84" si="29">+D85</f>
        <v>0</v>
      </c>
      <c r="E84" s="15">
        <f t="shared" si="29"/>
        <v>0</v>
      </c>
      <c r="F84" s="15">
        <f t="shared" si="29"/>
        <v>0</v>
      </c>
      <c r="G84" s="15">
        <f t="shared" si="29"/>
        <v>0</v>
      </c>
      <c r="H84" s="15">
        <f t="shared" si="29"/>
        <v>0</v>
      </c>
      <c r="I84" s="15">
        <f t="shared" si="29"/>
        <v>0</v>
      </c>
      <c r="J84" s="15">
        <f t="shared" si="29"/>
        <v>0</v>
      </c>
      <c r="K84" s="15"/>
      <c r="L84" s="25"/>
      <c r="M84" s="25"/>
      <c r="N84" s="25"/>
      <c r="O84" s="25"/>
      <c r="P84" s="15">
        <f t="shared" si="20"/>
        <v>0</v>
      </c>
    </row>
    <row r="85" spans="1:16" x14ac:dyDescent="0.25">
      <c r="A85" s="4" t="s">
        <v>77</v>
      </c>
      <c r="B85" s="12">
        <v>0</v>
      </c>
      <c r="C85" s="12">
        <v>0</v>
      </c>
      <c r="D85" s="16">
        <v>0</v>
      </c>
      <c r="E85" s="16">
        <v>0</v>
      </c>
      <c r="F85" s="16">
        <v>0</v>
      </c>
      <c r="G85" s="16">
        <v>0</v>
      </c>
      <c r="H85" s="16">
        <v>0</v>
      </c>
      <c r="I85" s="16">
        <v>0</v>
      </c>
      <c r="J85" s="16">
        <v>0</v>
      </c>
      <c r="L85" s="25"/>
      <c r="M85" s="25"/>
      <c r="N85" s="25"/>
      <c r="O85" s="25"/>
      <c r="P85" s="15">
        <f t="shared" si="20"/>
        <v>0</v>
      </c>
    </row>
    <row r="86" spans="1:16" x14ac:dyDescent="0.25">
      <c r="A86" s="18" t="s">
        <v>117</v>
      </c>
      <c r="B86" s="19">
        <f>+B69+B54+B38+B28+B18+B12</f>
        <v>2477229950.0040007</v>
      </c>
      <c r="C86" s="19">
        <f>+C28+C64</f>
        <v>12083068.91</v>
      </c>
      <c r="D86" s="19">
        <f>+D84+D81+D73+D69+D64+D54+D47+D38+D28+D18+D12</f>
        <v>178354231.52000004</v>
      </c>
      <c r="E86" s="19">
        <f>+E69+E54+E38+E28+E18+E12+E64+E73</f>
        <v>197828618.97</v>
      </c>
      <c r="F86" s="19">
        <f>+F69+F54+F38+F28+F18+F12+F64+F73</f>
        <v>360777722.89999998</v>
      </c>
      <c r="G86" s="19">
        <f>+G69+G54+G38+G28+G18+G12+G64</f>
        <v>221215728.62</v>
      </c>
      <c r="H86" s="19">
        <f>+H69+H54+H38+H28+H18+H12+H64</f>
        <v>182371193.44000003</v>
      </c>
      <c r="I86" s="19">
        <f>+I69+I54+I38+I28+I18+I12+I64+I73</f>
        <v>0</v>
      </c>
      <c r="J86" s="19">
        <f>+J69+J54+J38+J28+J18+J12+J64+J73</f>
        <v>0</v>
      </c>
      <c r="K86" s="19">
        <f>+K69+K54+K38+K28+K18+K12+K64+K73</f>
        <v>0</v>
      </c>
      <c r="L86" s="19">
        <f>+L12+L18+L28+L38+L54+L69+L64</f>
        <v>0</v>
      </c>
      <c r="M86" s="19">
        <f>+M12+M18+M28+M38+M54+M69+M64</f>
        <v>0</v>
      </c>
      <c r="N86" s="19">
        <f>+N69+N54+N38+N28+N18+N12+N64</f>
        <v>0</v>
      </c>
      <c r="O86" s="19">
        <f>+O69+O54+O38+O28+O18+O12+O64</f>
        <v>0</v>
      </c>
      <c r="P86" s="28">
        <f>+O86+N86+M86+L86+K86+J86+I86+H86+G86+F86+E86+D86</f>
        <v>1140547495.45</v>
      </c>
    </row>
    <row r="88" spans="1:16" x14ac:dyDescent="0.25">
      <c r="A88" t="s">
        <v>121</v>
      </c>
    </row>
    <row r="89" spans="1:16" x14ac:dyDescent="0.25">
      <c r="A89" s="21" t="s">
        <v>110</v>
      </c>
    </row>
    <row r="90" spans="1:16" x14ac:dyDescent="0.25">
      <c r="A90" t="s">
        <v>111</v>
      </c>
    </row>
    <row r="91" spans="1:16" x14ac:dyDescent="0.25">
      <c r="A91" t="s">
        <v>112</v>
      </c>
    </row>
    <row r="92" spans="1:16" x14ac:dyDescent="0.25">
      <c r="A92" t="s">
        <v>113</v>
      </c>
    </row>
    <row r="93" spans="1:16" x14ac:dyDescent="0.25">
      <c r="A93" t="s">
        <v>114</v>
      </c>
    </row>
    <row r="94" spans="1:16" x14ac:dyDescent="0.25">
      <c r="A94" t="s">
        <v>115</v>
      </c>
    </row>
    <row r="95" spans="1:16" x14ac:dyDescent="0.25">
      <c r="A95" t="s">
        <v>116</v>
      </c>
    </row>
    <row r="96" spans="1:16" x14ac:dyDescent="0.25">
      <c r="D96"/>
    </row>
    <row r="97" spans="1:22" x14ac:dyDescent="0.25">
      <c r="A97" s="34"/>
      <c r="B97" s="34"/>
      <c r="C97" s="35"/>
      <c r="D97" s="35"/>
      <c r="E97" s="35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4"/>
      <c r="R97" s="34"/>
      <c r="S97" s="34"/>
      <c r="T97" s="34"/>
      <c r="U97" s="34"/>
      <c r="V97" s="34"/>
    </row>
    <row r="98" spans="1:22" x14ac:dyDescent="0.25">
      <c r="A98" s="34"/>
      <c r="B98" s="34"/>
      <c r="C98" s="35"/>
      <c r="D98" s="35"/>
      <c r="E98" s="35"/>
      <c r="F98" s="35"/>
      <c r="G98" s="35"/>
      <c r="H98" s="35"/>
      <c r="I98" s="35"/>
      <c r="J98" s="35"/>
      <c r="K98" s="35"/>
      <c r="L98" s="35"/>
      <c r="M98" s="35"/>
      <c r="N98" s="35"/>
      <c r="O98" s="35"/>
      <c r="P98" s="35"/>
      <c r="Q98" s="34"/>
      <c r="R98" s="34"/>
      <c r="S98" s="34"/>
      <c r="T98" s="34"/>
      <c r="U98" s="34"/>
      <c r="V98" s="34"/>
    </row>
    <row r="99" spans="1:22" x14ac:dyDescent="0.25">
      <c r="A99" s="36"/>
      <c r="B99" s="37" t="s">
        <v>118</v>
      </c>
      <c r="C99" s="38"/>
      <c r="D99" s="38"/>
      <c r="E99" s="39"/>
      <c r="F99" s="40" t="s">
        <v>119</v>
      </c>
      <c r="G99" s="36"/>
      <c r="H99" s="39"/>
      <c r="I99" s="39"/>
      <c r="J99" s="39"/>
      <c r="K99" s="38"/>
      <c r="L99" s="39"/>
      <c r="M99" s="39"/>
      <c r="N99" s="39"/>
      <c r="O99" s="39"/>
      <c r="P99" s="39"/>
      <c r="Q99" s="41"/>
      <c r="R99" s="39"/>
      <c r="S99" s="39"/>
      <c r="T99" s="42"/>
      <c r="U99" s="43"/>
      <c r="V99" s="39"/>
    </row>
    <row r="100" spans="1:22" x14ac:dyDescent="0.25">
      <c r="A100" s="36"/>
      <c r="B100" s="37"/>
      <c r="C100" s="34"/>
      <c r="D100" s="35"/>
      <c r="E100" s="39"/>
      <c r="F100" s="34"/>
      <c r="G100" s="39"/>
      <c r="H100" s="39"/>
      <c r="I100" s="39"/>
      <c r="J100" s="39"/>
      <c r="K100" s="39"/>
      <c r="L100" s="39"/>
      <c r="M100" s="39"/>
      <c r="N100" s="39"/>
      <c r="O100" s="39"/>
      <c r="P100" s="39"/>
      <c r="Q100" s="41"/>
      <c r="R100" s="39"/>
      <c r="S100" s="39"/>
      <c r="T100" s="42"/>
      <c r="U100" s="43"/>
      <c r="V100" s="39"/>
    </row>
    <row r="101" spans="1:22" x14ac:dyDescent="0.25">
      <c r="A101" s="36"/>
      <c r="B101" s="36"/>
      <c r="C101" s="34"/>
      <c r="D101" s="35"/>
      <c r="E101" s="39"/>
      <c r="F101" s="39"/>
      <c r="G101" s="39"/>
      <c r="H101" s="39"/>
      <c r="I101" s="39"/>
      <c r="J101" s="39"/>
      <c r="K101" s="39"/>
      <c r="L101" s="39"/>
      <c r="M101" s="39"/>
      <c r="N101" s="39"/>
      <c r="O101" s="39"/>
      <c r="P101" s="39"/>
      <c r="Q101" s="41"/>
      <c r="R101" s="39"/>
      <c r="S101" s="39"/>
      <c r="T101" s="42"/>
      <c r="U101" s="43"/>
      <c r="V101" s="39"/>
    </row>
    <row r="102" spans="1:22" x14ac:dyDescent="0.25">
      <c r="A102" s="46"/>
      <c r="B102" s="46"/>
      <c r="C102" s="46"/>
      <c r="D102" s="46"/>
      <c r="E102" s="46"/>
      <c r="F102" s="46"/>
      <c r="G102" s="46"/>
      <c r="H102" s="46"/>
      <c r="I102" s="46"/>
      <c r="J102" s="46"/>
      <c r="K102" s="46"/>
      <c r="L102" s="46"/>
      <c r="M102" s="46"/>
      <c r="N102" s="46"/>
      <c r="O102" s="46"/>
      <c r="P102" s="46"/>
      <c r="Q102" s="46"/>
      <c r="R102" s="46"/>
      <c r="S102" s="46"/>
      <c r="T102" s="46"/>
      <c r="U102" s="46"/>
      <c r="V102" s="46"/>
    </row>
    <row r="103" spans="1:22" x14ac:dyDescent="0.25">
      <c r="A103" s="36"/>
      <c r="B103" s="36"/>
      <c r="C103" s="38"/>
      <c r="D103" s="38"/>
      <c r="E103" s="39"/>
      <c r="F103" s="36"/>
      <c r="G103" s="36"/>
      <c r="H103" s="36"/>
      <c r="I103" s="36"/>
      <c r="J103" s="36"/>
      <c r="K103" s="36"/>
      <c r="L103" s="36"/>
      <c r="M103" s="39"/>
      <c r="N103" s="36"/>
      <c r="O103" s="36"/>
      <c r="P103" s="36"/>
      <c r="Q103" s="44"/>
      <c r="R103" s="36"/>
      <c r="S103" s="36"/>
      <c r="T103" s="36"/>
      <c r="U103" s="45"/>
      <c r="V103" s="36"/>
    </row>
    <row r="104" spans="1:22" x14ac:dyDescent="0.25">
      <c r="A104" s="36"/>
      <c r="B104" s="36"/>
      <c r="C104" s="38"/>
      <c r="D104" s="38"/>
      <c r="E104" s="39"/>
      <c r="F104" s="36"/>
      <c r="G104" s="36"/>
      <c r="H104" s="39"/>
      <c r="I104" s="39"/>
      <c r="J104" s="36"/>
      <c r="K104" s="36"/>
      <c r="L104" s="36"/>
      <c r="M104" s="36"/>
      <c r="N104" s="36"/>
      <c r="O104" s="36"/>
      <c r="P104" s="36"/>
      <c r="Q104" s="44"/>
      <c r="R104" s="36"/>
      <c r="S104" s="36"/>
      <c r="T104" s="36"/>
      <c r="U104" s="45"/>
      <c r="V104" s="36"/>
    </row>
    <row r="105" spans="1:22" x14ac:dyDescent="0.25">
      <c r="A105" s="36"/>
      <c r="B105" s="36"/>
      <c r="C105" s="38"/>
      <c r="D105" s="38"/>
      <c r="E105" s="36"/>
      <c r="F105" s="36"/>
      <c r="G105" s="36"/>
      <c r="H105" s="39"/>
      <c r="I105" s="39"/>
      <c r="J105" s="36"/>
      <c r="K105" s="36"/>
      <c r="L105" s="36"/>
      <c r="M105" s="36"/>
      <c r="N105" s="36"/>
      <c r="O105" s="36"/>
      <c r="P105" s="36"/>
      <c r="Q105" s="44"/>
      <c r="R105" s="36"/>
      <c r="S105" s="36"/>
      <c r="T105" s="36"/>
      <c r="U105" s="45"/>
      <c r="V105" s="36"/>
    </row>
    <row r="106" spans="1:22" x14ac:dyDescent="0.25">
      <c r="A106" s="36"/>
      <c r="B106" s="36"/>
      <c r="C106" s="47" t="s">
        <v>120</v>
      </c>
      <c r="D106" s="47"/>
      <c r="E106" s="47"/>
      <c r="F106" s="36"/>
      <c r="G106" s="36"/>
      <c r="H106" s="38"/>
      <c r="I106" s="39"/>
      <c r="J106" s="36"/>
      <c r="K106" s="36"/>
      <c r="L106" s="36"/>
      <c r="M106" s="36"/>
      <c r="N106" s="36"/>
      <c r="O106" s="36"/>
      <c r="P106" s="36"/>
      <c r="Q106" s="44"/>
      <c r="R106" s="36"/>
      <c r="S106" s="36"/>
      <c r="T106" s="36"/>
      <c r="U106" s="45"/>
      <c r="V106" s="36"/>
    </row>
    <row r="107" spans="1:22" x14ac:dyDescent="0.25">
      <c r="A107" s="34"/>
      <c r="B107" s="34"/>
      <c r="C107" s="35"/>
      <c r="D107" s="35"/>
      <c r="E107" s="35"/>
      <c r="F107" s="35"/>
      <c r="G107" s="35"/>
      <c r="H107" s="35"/>
      <c r="I107" s="35"/>
      <c r="J107" s="35"/>
      <c r="K107" s="35"/>
      <c r="L107" s="35"/>
      <c r="M107" s="35"/>
      <c r="N107" s="35"/>
      <c r="O107" s="35"/>
      <c r="P107" s="35"/>
      <c r="Q107" s="34"/>
      <c r="R107" s="34"/>
      <c r="S107" s="34"/>
      <c r="T107" s="34"/>
      <c r="U107" s="34"/>
      <c r="V107" s="34"/>
    </row>
    <row r="108" spans="1:22" x14ac:dyDescent="0.25">
      <c r="A108" s="34"/>
      <c r="B108" s="34"/>
      <c r="C108" s="35"/>
      <c r="D108" s="35"/>
      <c r="E108" s="35"/>
      <c r="F108" s="35"/>
      <c r="G108" s="35"/>
      <c r="H108" s="35"/>
      <c r="I108" s="35"/>
      <c r="J108" s="35"/>
      <c r="K108" s="35"/>
      <c r="L108" s="35"/>
      <c r="M108" s="35"/>
      <c r="N108" s="35"/>
      <c r="O108" s="35"/>
      <c r="P108" s="35"/>
      <c r="Q108" s="34"/>
      <c r="R108" s="34"/>
      <c r="S108" s="34"/>
      <c r="T108" s="34"/>
      <c r="U108" s="34"/>
      <c r="V108" s="34"/>
    </row>
    <row r="109" spans="1:22" x14ac:dyDescent="0.25">
      <c r="A109" s="34"/>
      <c r="B109" s="34"/>
      <c r="C109" s="35"/>
      <c r="D109" s="35"/>
      <c r="E109" s="35"/>
      <c r="F109" s="35"/>
      <c r="G109" s="35"/>
      <c r="H109" s="35"/>
      <c r="I109" s="35"/>
      <c r="J109" s="35"/>
      <c r="K109" s="35"/>
      <c r="L109" s="35"/>
      <c r="M109" s="35"/>
      <c r="N109" s="35"/>
      <c r="O109" s="35"/>
      <c r="P109" s="35"/>
      <c r="Q109" s="34"/>
      <c r="R109" s="34"/>
      <c r="S109" s="34"/>
      <c r="T109" s="34"/>
      <c r="U109" s="34"/>
      <c r="V109" s="34"/>
    </row>
    <row r="110" spans="1:22" x14ac:dyDescent="0.25">
      <c r="A110" s="34"/>
      <c r="B110" s="34"/>
      <c r="C110" s="35"/>
      <c r="D110" s="35"/>
      <c r="E110" s="35"/>
      <c r="F110" s="35"/>
      <c r="G110" s="35"/>
      <c r="H110" s="35"/>
      <c r="I110" s="35"/>
      <c r="J110" s="35"/>
      <c r="K110" s="35"/>
      <c r="L110" s="35"/>
      <c r="M110" s="35"/>
      <c r="N110" s="35"/>
      <c r="O110" s="35"/>
      <c r="P110" s="35"/>
      <c r="Q110" s="34"/>
      <c r="R110" s="34"/>
      <c r="S110" s="34"/>
      <c r="T110" s="34"/>
      <c r="U110" s="34"/>
      <c r="V110" s="34"/>
    </row>
    <row r="117" spans="4:4" x14ac:dyDescent="0.25">
      <c r="D117"/>
    </row>
  </sheetData>
  <mergeCells count="11">
    <mergeCell ref="A102:V102"/>
    <mergeCell ref="C106:E106"/>
    <mergeCell ref="A7:P7"/>
    <mergeCell ref="D9:P9"/>
    <mergeCell ref="A3:P3"/>
    <mergeCell ref="A4:P4"/>
    <mergeCell ref="A9:A10"/>
    <mergeCell ref="B9:B10"/>
    <mergeCell ref="C9:C10"/>
    <mergeCell ref="A5:P5"/>
    <mergeCell ref="A6:P6"/>
  </mergeCells>
  <pageMargins left="0.35433070866141736" right="0.19685039370078741" top="0.23622047244094491" bottom="0.23622047244094491" header="0.15748031496062992" footer="0.15748031496062992"/>
  <pageSetup scale="51" orientation="landscape" r:id="rId1"/>
  <colBreaks count="1" manualBreakCount="1">
    <brk id="16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3:Q84"/>
  <sheetViews>
    <sheetView showGridLines="0" zoomScale="70" zoomScaleNormal="70" workbookViewId="0">
      <selection activeCell="J19" sqref="J19"/>
    </sheetView>
  </sheetViews>
  <sheetFormatPr baseColWidth="10" defaultColWidth="11.42578125" defaultRowHeight="15" x14ac:dyDescent="0.25"/>
  <cols>
    <col min="3" max="3" width="93.7109375" bestFit="1" customWidth="1"/>
    <col min="12" max="12" width="13.7109375" customWidth="1"/>
    <col min="14" max="14" width="13.28515625" customWidth="1"/>
    <col min="15" max="15" width="13.42578125" customWidth="1"/>
  </cols>
  <sheetData>
    <row r="3" spans="3:17" ht="28.5" customHeight="1" x14ac:dyDescent="0.25">
      <c r="C3" s="52" t="s">
        <v>78</v>
      </c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</row>
    <row r="4" spans="3:17" ht="21" customHeight="1" x14ac:dyDescent="0.25">
      <c r="C4" s="54" t="s">
        <v>67</v>
      </c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</row>
    <row r="5" spans="3:17" ht="15.75" x14ac:dyDescent="0.25">
      <c r="C5" s="59" t="s">
        <v>68</v>
      </c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</row>
    <row r="6" spans="3:17" ht="15.75" customHeight="1" x14ac:dyDescent="0.25">
      <c r="C6" s="61" t="s">
        <v>94</v>
      </c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</row>
    <row r="7" spans="3:17" ht="15.75" customHeight="1" x14ac:dyDescent="0.25">
      <c r="C7" s="48" t="s">
        <v>79</v>
      </c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</row>
    <row r="9" spans="3:17" ht="23.25" customHeight="1" x14ac:dyDescent="0.25">
      <c r="C9" s="5" t="s">
        <v>66</v>
      </c>
      <c r="D9" s="10" t="s">
        <v>81</v>
      </c>
      <c r="E9" s="10" t="s">
        <v>82</v>
      </c>
      <c r="F9" s="10" t="s">
        <v>83</v>
      </c>
      <c r="G9" s="10" t="s">
        <v>84</v>
      </c>
      <c r="H9" s="11" t="s">
        <v>85</v>
      </c>
      <c r="I9" s="10" t="s">
        <v>86</v>
      </c>
      <c r="J9" s="11" t="s">
        <v>87</v>
      </c>
      <c r="K9" s="10" t="s">
        <v>88</v>
      </c>
      <c r="L9" s="10" t="s">
        <v>89</v>
      </c>
      <c r="M9" s="10" t="s">
        <v>90</v>
      </c>
      <c r="N9" s="10" t="s">
        <v>91</v>
      </c>
      <c r="O9" s="11" t="s">
        <v>92</v>
      </c>
      <c r="P9" s="10" t="s">
        <v>80</v>
      </c>
    </row>
    <row r="10" spans="3:17" x14ac:dyDescent="0.25">
      <c r="C10" s="1" t="s">
        <v>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3:17" x14ac:dyDescent="0.25">
      <c r="C11" s="3" t="s">
        <v>1</v>
      </c>
    </row>
    <row r="12" spans="3:17" x14ac:dyDescent="0.25">
      <c r="C12" s="4" t="s">
        <v>2</v>
      </c>
    </row>
    <row r="13" spans="3:17" x14ac:dyDescent="0.25">
      <c r="C13" s="4" t="s">
        <v>3</v>
      </c>
      <c r="E13" s="8"/>
    </row>
    <row r="14" spans="3:17" x14ac:dyDescent="0.25">
      <c r="C14" s="4" t="s">
        <v>4</v>
      </c>
      <c r="Q14" s="9"/>
    </row>
    <row r="15" spans="3:17" x14ac:dyDescent="0.25">
      <c r="C15" s="4" t="s">
        <v>5</v>
      </c>
    </row>
    <row r="16" spans="3:17" x14ac:dyDescent="0.25">
      <c r="C16" s="4" t="s">
        <v>6</v>
      </c>
    </row>
    <row r="17" spans="3:3" x14ac:dyDescent="0.25">
      <c r="C17" s="3" t="s">
        <v>7</v>
      </c>
    </row>
    <row r="18" spans="3:3" x14ac:dyDescent="0.25">
      <c r="C18" s="4" t="s">
        <v>8</v>
      </c>
    </row>
    <row r="19" spans="3:3" x14ac:dyDescent="0.25">
      <c r="C19" s="4" t="s">
        <v>9</v>
      </c>
    </row>
    <row r="20" spans="3:3" x14ac:dyDescent="0.25">
      <c r="C20" s="4" t="s">
        <v>10</v>
      </c>
    </row>
    <row r="21" spans="3:3" x14ac:dyDescent="0.25">
      <c r="C21" s="4" t="s">
        <v>11</v>
      </c>
    </row>
    <row r="22" spans="3:3" x14ac:dyDescent="0.25">
      <c r="C22" s="4" t="s">
        <v>12</v>
      </c>
    </row>
    <row r="23" spans="3:3" x14ac:dyDescent="0.25">
      <c r="C23" s="4" t="s">
        <v>13</v>
      </c>
    </row>
    <row r="24" spans="3:3" x14ac:dyDescent="0.25">
      <c r="C24" s="4" t="s">
        <v>14</v>
      </c>
    </row>
    <row r="25" spans="3:3" x14ac:dyDescent="0.25">
      <c r="C25" s="4" t="s">
        <v>15</v>
      </c>
    </row>
    <row r="26" spans="3:3" x14ac:dyDescent="0.25">
      <c r="C26" s="4" t="s">
        <v>16</v>
      </c>
    </row>
    <row r="27" spans="3:3" x14ac:dyDescent="0.25">
      <c r="C27" s="3" t="s">
        <v>17</v>
      </c>
    </row>
    <row r="28" spans="3:3" x14ac:dyDescent="0.25">
      <c r="C28" s="4" t="s">
        <v>18</v>
      </c>
    </row>
    <row r="29" spans="3:3" x14ac:dyDescent="0.25">
      <c r="C29" s="4" t="s">
        <v>19</v>
      </c>
    </row>
    <row r="30" spans="3:3" x14ac:dyDescent="0.25">
      <c r="C30" s="4" t="s">
        <v>20</v>
      </c>
    </row>
    <row r="31" spans="3:3" x14ac:dyDescent="0.25">
      <c r="C31" s="4" t="s">
        <v>21</v>
      </c>
    </row>
    <row r="32" spans="3:3" x14ac:dyDescent="0.25">
      <c r="C32" s="4" t="s">
        <v>22</v>
      </c>
    </row>
    <row r="33" spans="3:3" x14ac:dyDescent="0.25">
      <c r="C33" s="4" t="s">
        <v>23</v>
      </c>
    </row>
    <row r="34" spans="3:3" x14ac:dyDescent="0.25">
      <c r="C34" s="4" t="s">
        <v>24</v>
      </c>
    </row>
    <row r="35" spans="3:3" x14ac:dyDescent="0.25">
      <c r="C35" s="4" t="s">
        <v>25</v>
      </c>
    </row>
    <row r="36" spans="3:3" x14ac:dyDescent="0.25">
      <c r="C36" s="4" t="s">
        <v>26</v>
      </c>
    </row>
    <row r="37" spans="3:3" x14ac:dyDescent="0.25">
      <c r="C37" s="3" t="s">
        <v>27</v>
      </c>
    </row>
    <row r="38" spans="3:3" x14ac:dyDescent="0.25">
      <c r="C38" s="4" t="s">
        <v>28</v>
      </c>
    </row>
    <row r="39" spans="3:3" x14ac:dyDescent="0.25">
      <c r="C39" s="4" t="s">
        <v>29</v>
      </c>
    </row>
    <row r="40" spans="3:3" x14ac:dyDescent="0.25">
      <c r="C40" s="4" t="s">
        <v>30</v>
      </c>
    </row>
    <row r="41" spans="3:3" x14ac:dyDescent="0.25">
      <c r="C41" s="4" t="s">
        <v>31</v>
      </c>
    </row>
    <row r="42" spans="3:3" x14ac:dyDescent="0.25">
      <c r="C42" s="4" t="s">
        <v>32</v>
      </c>
    </row>
    <row r="43" spans="3:3" x14ac:dyDescent="0.25">
      <c r="C43" s="4" t="s">
        <v>33</v>
      </c>
    </row>
    <row r="44" spans="3:3" x14ac:dyDescent="0.25">
      <c r="C44" s="4" t="s">
        <v>34</v>
      </c>
    </row>
    <row r="45" spans="3:3" x14ac:dyDescent="0.25">
      <c r="C45" s="4" t="s">
        <v>35</v>
      </c>
    </row>
    <row r="46" spans="3:3" x14ac:dyDescent="0.25">
      <c r="C46" s="3" t="s">
        <v>36</v>
      </c>
    </row>
    <row r="47" spans="3:3" x14ac:dyDescent="0.25">
      <c r="C47" s="4" t="s">
        <v>37</v>
      </c>
    </row>
    <row r="48" spans="3:3" x14ac:dyDescent="0.25">
      <c r="C48" s="4" t="s">
        <v>38</v>
      </c>
    </row>
    <row r="49" spans="3:3" x14ac:dyDescent="0.25">
      <c r="C49" s="4" t="s">
        <v>39</v>
      </c>
    </row>
    <row r="50" spans="3:3" x14ac:dyDescent="0.25">
      <c r="C50" s="4" t="s">
        <v>40</v>
      </c>
    </row>
    <row r="51" spans="3:3" x14ac:dyDescent="0.25">
      <c r="C51" s="4" t="s">
        <v>41</v>
      </c>
    </row>
    <row r="52" spans="3:3" x14ac:dyDescent="0.25">
      <c r="C52" s="4" t="s">
        <v>42</v>
      </c>
    </row>
    <row r="53" spans="3:3" x14ac:dyDescent="0.25">
      <c r="C53" s="3" t="s">
        <v>43</v>
      </c>
    </row>
    <row r="54" spans="3:3" x14ac:dyDescent="0.25">
      <c r="C54" s="4" t="s">
        <v>44</v>
      </c>
    </row>
    <row r="55" spans="3:3" x14ac:dyDescent="0.25">
      <c r="C55" s="4" t="s">
        <v>45</v>
      </c>
    </row>
    <row r="56" spans="3:3" x14ac:dyDescent="0.25">
      <c r="C56" s="4" t="s">
        <v>46</v>
      </c>
    </row>
    <row r="57" spans="3:3" x14ac:dyDescent="0.25">
      <c r="C57" s="4" t="s">
        <v>47</v>
      </c>
    </row>
    <row r="58" spans="3:3" x14ac:dyDescent="0.25">
      <c r="C58" s="4" t="s">
        <v>48</v>
      </c>
    </row>
    <row r="59" spans="3:3" x14ac:dyDescent="0.25">
      <c r="C59" s="4" t="s">
        <v>49</v>
      </c>
    </row>
    <row r="60" spans="3:3" x14ac:dyDescent="0.25">
      <c r="C60" s="4" t="s">
        <v>50</v>
      </c>
    </row>
    <row r="61" spans="3:3" x14ac:dyDescent="0.25">
      <c r="C61" s="4" t="s">
        <v>51</v>
      </c>
    </row>
    <row r="62" spans="3:3" x14ac:dyDescent="0.25">
      <c r="C62" s="4" t="s">
        <v>52</v>
      </c>
    </row>
    <row r="63" spans="3:3" x14ac:dyDescent="0.25">
      <c r="C63" s="3" t="s">
        <v>53</v>
      </c>
    </row>
    <row r="64" spans="3:3" x14ac:dyDescent="0.25">
      <c r="C64" s="4" t="s">
        <v>54</v>
      </c>
    </row>
    <row r="65" spans="3:16" x14ac:dyDescent="0.25">
      <c r="C65" s="4" t="s">
        <v>55</v>
      </c>
    </row>
    <row r="66" spans="3:16" x14ac:dyDescent="0.25">
      <c r="C66" s="4" t="s">
        <v>56</v>
      </c>
    </row>
    <row r="67" spans="3:16" x14ac:dyDescent="0.25">
      <c r="C67" s="4" t="s">
        <v>57</v>
      </c>
    </row>
    <row r="68" spans="3:16" x14ac:dyDescent="0.25">
      <c r="C68" s="3" t="s">
        <v>58</v>
      </c>
    </row>
    <row r="69" spans="3:16" x14ac:dyDescent="0.25">
      <c r="C69" s="4" t="s">
        <v>59</v>
      </c>
    </row>
    <row r="70" spans="3:16" x14ac:dyDescent="0.25">
      <c r="C70" s="4" t="s">
        <v>60</v>
      </c>
    </row>
    <row r="71" spans="3:16" x14ac:dyDescent="0.25">
      <c r="C71" s="3" t="s">
        <v>61</v>
      </c>
    </row>
    <row r="72" spans="3:16" x14ac:dyDescent="0.25">
      <c r="C72" s="4" t="s">
        <v>62</v>
      </c>
    </row>
    <row r="73" spans="3:16" x14ac:dyDescent="0.25">
      <c r="C73" s="4" t="s">
        <v>63</v>
      </c>
    </row>
    <row r="74" spans="3:16" x14ac:dyDescent="0.25">
      <c r="C74" s="4" t="s">
        <v>64</v>
      </c>
    </row>
    <row r="75" spans="3:16" x14ac:dyDescent="0.25">
      <c r="C75" s="1" t="s">
        <v>69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3:16" x14ac:dyDescent="0.25">
      <c r="C76" s="3" t="s">
        <v>70</v>
      </c>
    </row>
    <row r="77" spans="3:16" x14ac:dyDescent="0.25">
      <c r="C77" s="4" t="s">
        <v>71</v>
      </c>
    </row>
    <row r="78" spans="3:16" x14ac:dyDescent="0.25">
      <c r="C78" s="4" t="s">
        <v>72</v>
      </c>
    </row>
    <row r="79" spans="3:16" x14ac:dyDescent="0.25">
      <c r="C79" s="3" t="s">
        <v>73</v>
      </c>
    </row>
    <row r="80" spans="3:16" x14ac:dyDescent="0.25">
      <c r="C80" s="4" t="s">
        <v>74</v>
      </c>
    </row>
    <row r="81" spans="3:16" x14ac:dyDescent="0.25">
      <c r="C81" s="4" t="s">
        <v>75</v>
      </c>
    </row>
    <row r="82" spans="3:16" x14ac:dyDescent="0.25">
      <c r="C82" s="3" t="s">
        <v>76</v>
      </c>
    </row>
    <row r="83" spans="3:16" x14ac:dyDescent="0.25">
      <c r="C83" s="4" t="s">
        <v>77</v>
      </c>
    </row>
    <row r="84" spans="3:16" x14ac:dyDescent="0.25">
      <c r="C84" s="7" t="s">
        <v>65</v>
      </c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</sheetData>
  <mergeCells count="5">
    <mergeCell ref="C4:P4"/>
    <mergeCell ref="C5:P5"/>
    <mergeCell ref="C6:P6"/>
    <mergeCell ref="C7:P7"/>
    <mergeCell ref="C3:P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P2 Presupuesto Aprobado-Ejec </vt:lpstr>
      <vt:lpstr>P3 Ejecucion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claro</cp:lastModifiedBy>
  <cp:lastPrinted>2025-06-05T15:34:02Z</cp:lastPrinted>
  <dcterms:created xsi:type="dcterms:W3CDTF">2021-07-29T18:58:50Z</dcterms:created>
  <dcterms:modified xsi:type="dcterms:W3CDTF">2025-06-09T17:45:36Z</dcterms:modified>
</cp:coreProperties>
</file>