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1 Presupuesto Aprobado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/>
  <c r="C53"/>
  <c r="C27"/>
  <c r="C83"/>
  <c r="B83"/>
  <c r="C80"/>
  <c r="B80"/>
  <c r="C77"/>
  <c r="B77"/>
  <c r="C72"/>
  <c r="B72"/>
  <c r="C68"/>
  <c r="B68"/>
  <c r="C63"/>
  <c r="B63"/>
  <c r="B53"/>
  <c r="C46"/>
  <c r="B46"/>
  <c r="C37"/>
  <c r="B37"/>
  <c r="B27"/>
  <c r="C17"/>
  <c r="B17"/>
  <c r="B16"/>
  <c r="C11"/>
  <c r="B12"/>
  <c r="B11"/>
  <c r="B85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<sst xmlns="http://schemas.openxmlformats.org/spreadsheetml/2006/main" count="87" uniqueCount="87">
  <si>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</si>
  <si>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</si>
  <si>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</si>
  <si>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</si>
  <si>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</si>
  <si>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</si>
  <si>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</si>
  <si>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</si>
  <si>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</si>
  <si>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</si>
  <si>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</si>
  <si>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</si>
  <si>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</si>
  <si>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</si>
  <si>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</si>
  <si>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</si>
  <si>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</si>
  <si>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</si>
  <si>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</si>
  <si>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</si>
  <si>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</si>
  <si>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</si>
  <si>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</si>
  <si>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</si>
  <si>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</si>
  <si>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</si>
  <si>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</si>
  <si>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</si>
  <si>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</si>
  <si>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</si>
  <si>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</si>
  <si>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</si>
  <si>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</si>
  <si>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</si>
  <si>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</si>
  <si>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</si>
  <si>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</si>
  <si>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</si>
  <si>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</si>
  <si>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</si>
  <si>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</si>
  <si>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</si>
  <si>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</si>
  <si>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</si>
  <si>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</si>
  <si>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</si>
  <si>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</si>
  <si>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</si>
  <si>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</si>
  <si>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</si>
  <si>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</si>
  <si>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</si>
  <si>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</si>
  <si>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</si>
  <si>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</si>
  <si>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</si>
  <si>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</si>
  <si>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</si>
  <si>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</si>
  <si>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</si>
  <si>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</si>
  <si>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</si>
  <si>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</si>
  <si>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</si>
  <si>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</si>
  <si>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</si>
  <si>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</si>
  <si>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</si>
  <si>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</si>
  <si>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</si>
  <si>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</si>
  <si>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</si>
  <si>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</si>
  <si>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</si>
  <si>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</si>
  <si>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</si>
  <si>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</si>
  <si>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</si>
  <si>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</si>
  <si>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</si>
  <si>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</si>
  <si>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</si>
  <si>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2.8.5 - APORTES DE CAPITAL AL SECTOR PUBLICO</t>
  </si>
  <si>
    <t>Presidencia de la República Dominicana</t>
  </si>
  <si>
    <t xml:space="preserve"> Dierección Nacional de Control de Drogas</t>
  </si>
  <si>
    <t>Año {2023}</t>
  </si>
  <si>
    <t xml:space="preserve">Presupuesto de Gasto y Aplicaciones Financieras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</si>
</sst>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/>
    <xf numFmtId="43" fontId="8" fillId="3" borderId="0" xfId="1" applyFont="1" applyFill="1" applyBorder="1"/>
    <xf numFmtId="43" fontId="0" fillId="0" borderId="0" xfId="1" applyFont="1"/>
    <xf numFmtId="43" fontId="9" fillId="3" borderId="0" xfId="1" applyFont="1" applyFill="1" applyBorder="1"/>
    <xf numFmtId="43" fontId="3" fillId="0" borderId="1" xfId="1" applyFont="1" applyBorder="1"/>
    <xf numFmtId="0" fontId="0" fillId="0" borderId="0" xfId="0" applyAlignment="1">
      <alignment horizontal="left" vertical="center" wrapText="1" indent="2"/>
    </xf>
    <xf numFmtId="4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readingOrder="1"/>
    </xf>
    <xf numFmtId="43" fontId="2" fillId="2" borderId="2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171450</xdr:rowOff>
    </xdr:from>
    <xdr:to>
      <xdr:col>1</xdr:col>
      <xdr:colOff>933451</xdr:colOff>
      <xdr:row>5</xdr:row>
      <xdr:rowOff>0</xdr:rowOff>
    </xdr:to>
    <xdr:pic>
      <xdr:nvPicPr>
        <xdr:cNvPr id="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7026" y="55245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1"/>
  <sheetViews>
    <sheetView showGridLines="0" tabSelected="1" topLeftCell="A79" workbookViewId="0">
      <selection activeCell="E87" sqref="E87"/>
    </sheetView>
  </sheetViews>
  <sheetFormatPr baseColWidth="10" defaultColWidth="11.42578125" defaultRowHeight="15"/>
  <cols>
    <col min="1" max="1" width="97.85546875" customWidth="1"/>
    <col min="2" max="2" width="17.5703125" customWidth="1"/>
    <col min="3" max="3" width="16.7109375" style="17" customWidth="1"/>
  </cols>
  <sheetData>
    <row r="1" spans="1:16" ht="6.75" customHeight="1"/>
    <row r="2" spans="1:16" ht="28.5" customHeight="1">
      <c r="A2" s="26" t="s">
        <v>83</v>
      </c>
      <c r="B2" s="27"/>
      <c r="C2" s="2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1" customHeight="1">
      <c r="A3" s="24" t="s">
        <v>84</v>
      </c>
      <c r="B3" s="25"/>
      <c r="C3" s="2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5.75">
      <c r="A4" s="33" t="s">
        <v>85</v>
      </c>
      <c r="B4" s="34"/>
      <c r="C4" s="3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5.75" customHeight="1">
      <c r="A5" s="28" t="s">
        <v>86</v>
      </c>
      <c r="B5" s="29"/>
      <c r="C5" s="29"/>
      <c r="D5" s="9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.75" customHeight="1">
      <c r="A6" s="28" t="s">
        <v>76</v>
      </c>
      <c r="B6" s="29"/>
      <c r="C6" s="29"/>
      <c r="D6" s="8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9.75" customHeight="1"/>
    <row r="8" spans="1:16" ht="15" customHeight="1">
      <c r="A8" s="30" t="s">
        <v>66</v>
      </c>
      <c r="B8" s="31" t="s">
        <v>78</v>
      </c>
      <c r="C8" s="31" t="s">
        <v>77</v>
      </c>
      <c r="D8" s="5"/>
    </row>
    <row r="9" spans="1:16" ht="23.25" customHeight="1">
      <c r="A9" s="30"/>
      <c r="B9" s="32"/>
      <c r="C9" s="32"/>
      <c r="D9" s="5"/>
    </row>
    <row r="10" spans="1:16">
      <c r="A10" s="1" t="s">
        <v>0</v>
      </c>
      <c r="B10" s="2"/>
      <c r="C10" s="19"/>
      <c r="D10" s="5"/>
    </row>
    <row r="11" spans="1:16">
      <c r="A11" s="3" t="s">
        <v>1</v>
      </c>
      <c r="B11" s="15">
        <f>+B12+B13+B14+B15+B16</f>
        <v>1479483643.6899998</v>
      </c>
      <c r="C11" s="15">
        <f t="shared" ref="C11" si="0">+C12+C13+C14+C15+C16</f>
        <v>1455174241.5800002</v>
      </c>
      <c r="D11" s="5"/>
    </row>
    <row r="12" spans="1:16">
      <c r="A12" s="4" t="s">
        <v>2</v>
      </c>
      <c r="B12" s="16">
        <f>1074688972+189600000+105357414.33</f>
        <v>1369646386.3299999</v>
      </c>
      <c r="C12" s="16">
        <v>1272638166.6700001</v>
      </c>
      <c r="D12" s="5"/>
    </row>
    <row r="13" spans="1:16">
      <c r="A13" s="4" t="s">
        <v>3</v>
      </c>
      <c r="B13" s="16">
        <v>83283000</v>
      </c>
      <c r="C13" s="16">
        <v>153948020.36000001</v>
      </c>
      <c r="D13" s="5"/>
    </row>
    <row r="14" spans="1:16">
      <c r="A14" s="4" t="s">
        <v>4</v>
      </c>
      <c r="B14" s="16">
        <v>0</v>
      </c>
      <c r="C14" s="16">
        <v>2142043.2799999998</v>
      </c>
      <c r="D14" s="5"/>
    </row>
    <row r="15" spans="1:16">
      <c r="A15" s="4" t="s">
        <v>5</v>
      </c>
      <c r="B15" s="16">
        <v>0</v>
      </c>
      <c r="C15" s="16">
        <v>0</v>
      </c>
      <c r="D15" s="5"/>
    </row>
    <row r="16" spans="1:16">
      <c r="A16" s="4" t="s">
        <v>6</v>
      </c>
      <c r="B16" s="16">
        <f>22718687.16+3835570.2</f>
        <v>26554257.359999999</v>
      </c>
      <c r="C16" s="16">
        <v>26446011.27</v>
      </c>
      <c r="D16" s="5"/>
    </row>
    <row r="17" spans="1:4">
      <c r="A17" s="3" t="s">
        <v>7</v>
      </c>
      <c r="B17" s="15">
        <f>+B18+B19+B20+B21+B22+B23+B24+B25+B26</f>
        <v>200771140.31</v>
      </c>
      <c r="C17" s="15">
        <f t="shared" ref="C17" si="1">+C18+C19+C20+C21+C22+C23+C24+C25+C26</f>
        <v>330229387.49000001</v>
      </c>
      <c r="D17" s="5"/>
    </row>
    <row r="18" spans="1:4">
      <c r="A18" s="4" t="s">
        <v>8</v>
      </c>
      <c r="B18" s="16">
        <v>58427081</v>
      </c>
      <c r="C18" s="16">
        <v>65083074.630000003</v>
      </c>
      <c r="D18" s="5"/>
    </row>
    <row r="19" spans="1:4">
      <c r="A19" s="4" t="s">
        <v>9</v>
      </c>
      <c r="B19" s="16">
        <v>360000</v>
      </c>
      <c r="C19" s="16">
        <v>448058</v>
      </c>
      <c r="D19" s="5"/>
    </row>
    <row r="20" spans="1:4">
      <c r="A20" s="4" t="s">
        <v>10</v>
      </c>
      <c r="B20" s="16">
        <v>6903600</v>
      </c>
      <c r="C20" s="16">
        <v>8047434</v>
      </c>
      <c r="D20" s="5"/>
    </row>
    <row r="21" spans="1:4">
      <c r="A21" s="4" t="s">
        <v>11</v>
      </c>
      <c r="B21" s="16">
        <v>756010.31</v>
      </c>
      <c r="C21" s="16">
        <v>723919.55</v>
      </c>
      <c r="D21" s="5"/>
    </row>
    <row r="22" spans="1:4">
      <c r="A22" s="4" t="s">
        <v>12</v>
      </c>
      <c r="B22" s="16">
        <v>119571901</v>
      </c>
      <c r="C22" s="16">
        <v>157564303.59</v>
      </c>
    </row>
    <row r="23" spans="1:4">
      <c r="A23" s="4" t="s">
        <v>13</v>
      </c>
      <c r="B23" s="16">
        <v>7200000</v>
      </c>
      <c r="C23" s="16">
        <v>10715331.529999999</v>
      </c>
    </row>
    <row r="24" spans="1:4">
      <c r="A24" s="4" t="s">
        <v>14</v>
      </c>
      <c r="B24" s="16">
        <v>6892548</v>
      </c>
      <c r="C24" s="16">
        <v>3933572.71</v>
      </c>
    </row>
    <row r="25" spans="1:4">
      <c r="A25" s="4" t="s">
        <v>15</v>
      </c>
      <c r="B25" s="16">
        <v>660000</v>
      </c>
      <c r="C25" s="16">
        <v>24158453.48</v>
      </c>
    </row>
    <row r="26" spans="1:4">
      <c r="A26" s="4" t="s">
        <v>16</v>
      </c>
      <c r="B26" s="16">
        <v>0</v>
      </c>
      <c r="C26" s="16">
        <v>59555240</v>
      </c>
    </row>
    <row r="27" spans="1:4">
      <c r="A27" s="3" t="s">
        <v>17</v>
      </c>
      <c r="B27" s="15">
        <f t="shared" ref="B27" si="2">+B28+B29+B30+B31+B32+B33+B34+B35+B36</f>
        <v>87874956</v>
      </c>
      <c r="C27" s="15">
        <f>+C28+C29+C30+C31+C32+C33+C34+C35+C36</f>
        <v>117936848.11</v>
      </c>
    </row>
    <row r="28" spans="1:4">
      <c r="A28" s="4" t="s">
        <v>18</v>
      </c>
      <c r="B28" s="16">
        <v>6660000</v>
      </c>
      <c r="C28" s="16">
        <v>4422065.87</v>
      </c>
    </row>
    <row r="29" spans="1:4">
      <c r="A29" s="4" t="s">
        <v>19</v>
      </c>
      <c r="B29" s="16">
        <v>0</v>
      </c>
      <c r="C29" s="16">
        <v>5977516.2400000002</v>
      </c>
    </row>
    <row r="30" spans="1:4">
      <c r="A30" s="4" t="s">
        <v>20</v>
      </c>
      <c r="B30" s="16">
        <v>2580000</v>
      </c>
      <c r="C30" s="16">
        <v>958038.36</v>
      </c>
    </row>
    <row r="31" spans="1:4">
      <c r="A31" s="4" t="s">
        <v>21</v>
      </c>
      <c r="B31" s="16">
        <v>1020000</v>
      </c>
      <c r="C31" s="16">
        <v>6450982</v>
      </c>
    </row>
    <row r="32" spans="1:4">
      <c r="A32" s="4" t="s">
        <v>22</v>
      </c>
      <c r="B32" s="16">
        <v>2700000</v>
      </c>
      <c r="C32" s="16">
        <v>5499488.3099999996</v>
      </c>
    </row>
    <row r="33" spans="1:3">
      <c r="A33" s="4" t="s">
        <v>23</v>
      </c>
      <c r="B33" s="16">
        <v>2074956</v>
      </c>
      <c r="C33" s="16">
        <v>2907157.71</v>
      </c>
    </row>
    <row r="34" spans="1:3">
      <c r="A34" s="4" t="s">
        <v>24</v>
      </c>
      <c r="B34" s="16">
        <v>62400000</v>
      </c>
      <c r="C34" s="16">
        <v>84054324.730000004</v>
      </c>
    </row>
    <row r="35" spans="1:3">
      <c r="A35" s="4" t="s">
        <v>25</v>
      </c>
      <c r="B35" s="16">
        <v>0</v>
      </c>
      <c r="C35" s="16">
        <v>0</v>
      </c>
    </row>
    <row r="36" spans="1:3">
      <c r="A36" s="4" t="s">
        <v>26</v>
      </c>
      <c r="B36" s="16">
        <v>10440000</v>
      </c>
      <c r="C36" s="16">
        <v>7667274.8899999997</v>
      </c>
    </row>
    <row r="37" spans="1:3">
      <c r="A37" s="3" t="s">
        <v>27</v>
      </c>
      <c r="B37" s="15">
        <f>+B38+B39+B41+B42+B40+B43+B44+B45</f>
        <v>3000000</v>
      </c>
      <c r="C37" s="15">
        <f>+C38+C39+C41+C42+C40+C43+C44+C45</f>
        <v>9582922.8900000006</v>
      </c>
    </row>
    <row r="38" spans="1:3">
      <c r="A38" s="4" t="s">
        <v>28</v>
      </c>
      <c r="B38" s="16">
        <v>3000000</v>
      </c>
      <c r="C38" s="16">
        <v>9582922.8900000006</v>
      </c>
    </row>
    <row r="39" spans="1:3">
      <c r="A39" s="4" t="s">
        <v>29</v>
      </c>
      <c r="B39" s="16">
        <v>0</v>
      </c>
      <c r="C39" s="16">
        <v>0</v>
      </c>
    </row>
    <row r="40" spans="1:3">
      <c r="A40" s="4" t="s">
        <v>30</v>
      </c>
      <c r="B40" s="16">
        <v>0</v>
      </c>
      <c r="C40" s="16">
        <v>0</v>
      </c>
    </row>
    <row r="41" spans="1:3">
      <c r="A41" s="4" t="s">
        <v>31</v>
      </c>
      <c r="B41" s="16">
        <v>0</v>
      </c>
      <c r="C41" s="16">
        <v>0</v>
      </c>
    </row>
    <row r="42" spans="1:3">
      <c r="A42" s="4" t="s">
        <v>32</v>
      </c>
      <c r="B42" s="16">
        <v>0</v>
      </c>
      <c r="C42" s="16">
        <v>0</v>
      </c>
    </row>
    <row r="43" spans="1:3">
      <c r="A43" s="4" t="s">
        <v>33</v>
      </c>
      <c r="B43" s="16">
        <v>0</v>
      </c>
      <c r="C43" s="16">
        <v>0</v>
      </c>
    </row>
    <row r="44" spans="1:3">
      <c r="A44" s="4" t="s">
        <v>34</v>
      </c>
      <c r="B44" s="16">
        <v>0</v>
      </c>
      <c r="C44" s="16">
        <v>0</v>
      </c>
    </row>
    <row r="45" spans="1:3">
      <c r="A45" s="4" t="s">
        <v>35</v>
      </c>
      <c r="B45" s="17">
        <v>0</v>
      </c>
      <c r="C45" s="17">
        <v>0</v>
      </c>
    </row>
    <row r="46" spans="1:3">
      <c r="A46" s="3" t="s">
        <v>36</v>
      </c>
      <c r="B46" s="15">
        <f>+B47+B48+B49+B50+B51+B52</f>
        <v>0</v>
      </c>
      <c r="C46" s="15">
        <f>+C47+C48+C49+C50+C51+C52</f>
        <v>0</v>
      </c>
    </row>
    <row r="47" spans="1:3">
      <c r="A47" s="4" t="s">
        <v>37</v>
      </c>
      <c r="B47" s="16">
        <v>0</v>
      </c>
      <c r="C47" s="16">
        <v>0</v>
      </c>
    </row>
    <row r="48" spans="1:3">
      <c r="A48" s="4" t="s">
        <v>38</v>
      </c>
      <c r="B48" s="16">
        <v>0</v>
      </c>
      <c r="C48" s="16">
        <v>0</v>
      </c>
    </row>
    <row r="49" spans="1:3">
      <c r="A49" s="4" t="s">
        <v>39</v>
      </c>
      <c r="B49" s="16">
        <v>0</v>
      </c>
      <c r="C49" s="16">
        <v>0</v>
      </c>
    </row>
    <row r="50" spans="1:3">
      <c r="A50" s="4" t="s">
        <v>40</v>
      </c>
      <c r="B50" s="16">
        <v>0</v>
      </c>
      <c r="C50" s="16">
        <v>0</v>
      </c>
    </row>
    <row r="51" spans="1:3">
      <c r="A51" s="4" t="s">
        <v>41</v>
      </c>
      <c r="B51" s="16">
        <v>0</v>
      </c>
      <c r="C51" s="16">
        <v>0</v>
      </c>
    </row>
    <row r="52" spans="1:3">
      <c r="A52" s="4" t="s">
        <v>42</v>
      </c>
      <c r="B52" s="16">
        <v>0</v>
      </c>
      <c r="C52" s="16">
        <v>0</v>
      </c>
    </row>
    <row r="53" spans="1:3">
      <c r="A53" s="3" t="s">
        <v>43</v>
      </c>
      <c r="B53" s="18">
        <f>+B54+B55+B56+B57+B58+B59+B60+B61+B62</f>
        <v>0</v>
      </c>
      <c r="C53" s="18">
        <f>+C54+C55+C56+C57+C58+C59+C60+C61+C62</f>
        <v>6918958.3200000003</v>
      </c>
    </row>
    <row r="54" spans="1:3">
      <c r="A54" s="4" t="s">
        <v>44</v>
      </c>
      <c r="B54" s="16">
        <v>0</v>
      </c>
      <c r="C54" s="16">
        <v>437628.96</v>
      </c>
    </row>
    <row r="55" spans="1:3">
      <c r="A55" s="4" t="s">
        <v>45</v>
      </c>
      <c r="B55" s="16">
        <v>0</v>
      </c>
      <c r="C55" s="16">
        <v>4720000</v>
      </c>
    </row>
    <row r="56" spans="1:3">
      <c r="A56" s="4" t="s">
        <v>46</v>
      </c>
      <c r="B56" s="16">
        <v>0</v>
      </c>
      <c r="C56" s="16">
        <v>0</v>
      </c>
    </row>
    <row r="57" spans="1:3">
      <c r="A57" s="4" t="s">
        <v>47</v>
      </c>
      <c r="B57" s="16">
        <v>0</v>
      </c>
      <c r="C57" s="16">
        <v>0</v>
      </c>
    </row>
    <row r="58" spans="1:3">
      <c r="A58" s="4" t="s">
        <v>48</v>
      </c>
      <c r="B58" s="16">
        <v>0</v>
      </c>
      <c r="C58" s="16">
        <v>456342.58</v>
      </c>
    </row>
    <row r="59" spans="1:3">
      <c r="A59" s="4" t="s">
        <v>49</v>
      </c>
      <c r="B59" s="16">
        <v>0</v>
      </c>
      <c r="C59" s="16">
        <v>0</v>
      </c>
    </row>
    <row r="60" spans="1:3">
      <c r="A60" s="4" t="s">
        <v>50</v>
      </c>
      <c r="B60" s="16">
        <v>0</v>
      </c>
      <c r="C60" s="16">
        <v>0</v>
      </c>
    </row>
    <row r="61" spans="1:3">
      <c r="A61" s="4" t="s">
        <v>51</v>
      </c>
      <c r="B61" s="16">
        <v>0</v>
      </c>
      <c r="C61" s="16">
        <v>1304986.78</v>
      </c>
    </row>
    <row r="62" spans="1:3">
      <c r="A62" s="4" t="s">
        <v>52</v>
      </c>
      <c r="B62" s="16">
        <v>0</v>
      </c>
      <c r="C62" s="16">
        <v>0</v>
      </c>
    </row>
    <row r="63" spans="1:3">
      <c r="A63" s="3" t="s">
        <v>53</v>
      </c>
      <c r="B63" s="15">
        <f>+B64+B65+B66+B67</f>
        <v>0</v>
      </c>
      <c r="C63" s="15">
        <f>+C64+C65+C66+C67</f>
        <v>28675016.289999999</v>
      </c>
    </row>
    <row r="64" spans="1:3">
      <c r="A64" s="4" t="s">
        <v>54</v>
      </c>
      <c r="B64" s="16">
        <v>0</v>
      </c>
      <c r="C64" s="16">
        <v>28675016.289999999</v>
      </c>
    </row>
    <row r="65" spans="1:3">
      <c r="A65" s="4" t="s">
        <v>55</v>
      </c>
      <c r="B65" s="16">
        <v>0</v>
      </c>
      <c r="C65" s="16">
        <v>0</v>
      </c>
    </row>
    <row r="66" spans="1:3">
      <c r="A66" s="4" t="s">
        <v>56</v>
      </c>
      <c r="B66" s="16">
        <v>0</v>
      </c>
      <c r="C66" s="16">
        <v>0</v>
      </c>
    </row>
    <row r="67" spans="1:3">
      <c r="A67" s="4" t="s">
        <v>57</v>
      </c>
      <c r="B67" s="16">
        <v>0</v>
      </c>
      <c r="C67" s="16">
        <v>0</v>
      </c>
    </row>
    <row r="68" spans="1:3">
      <c r="A68" s="3" t="s">
        <v>58</v>
      </c>
      <c r="B68" s="15">
        <f>+B69+B70+B71</f>
        <v>1920000</v>
      </c>
      <c r="C68" s="15">
        <f t="shared" ref="C68" si="3">+C69+C70+C71</f>
        <v>160000</v>
      </c>
    </row>
    <row r="69" spans="1:3">
      <c r="A69" s="4" t="s">
        <v>59</v>
      </c>
      <c r="B69" s="16">
        <v>0</v>
      </c>
      <c r="C69" s="16">
        <v>0</v>
      </c>
    </row>
    <row r="70" spans="1:3">
      <c r="A70" s="4" t="s">
        <v>60</v>
      </c>
      <c r="B70" s="16">
        <v>0</v>
      </c>
      <c r="C70" s="16">
        <v>0</v>
      </c>
    </row>
    <row r="71" spans="1:3">
      <c r="A71" s="20" t="s">
        <v>82</v>
      </c>
      <c r="B71" s="16">
        <v>1920000</v>
      </c>
      <c r="C71" s="16">
        <v>160000</v>
      </c>
    </row>
    <row r="72" spans="1:3">
      <c r="A72" s="3" t="s">
        <v>61</v>
      </c>
      <c r="B72" s="15">
        <f>+B73+B74+B75</f>
        <v>0</v>
      </c>
      <c r="C72" s="15">
        <f t="shared" ref="C72" si="4">+C73+C74+C75</f>
        <v>0</v>
      </c>
    </row>
    <row r="73" spans="1:3">
      <c r="A73" s="4" t="s">
        <v>62</v>
      </c>
      <c r="B73" s="16">
        <v>0</v>
      </c>
      <c r="C73" s="16">
        <v>0</v>
      </c>
    </row>
    <row r="74" spans="1:3">
      <c r="A74" s="4" t="s">
        <v>63</v>
      </c>
      <c r="B74" s="16">
        <v>0</v>
      </c>
      <c r="C74" s="16">
        <v>0</v>
      </c>
    </row>
    <row r="75" spans="1:3">
      <c r="A75" s="4" t="s">
        <v>64</v>
      </c>
      <c r="B75" s="16">
        <v>0</v>
      </c>
      <c r="C75" s="16">
        <v>0</v>
      </c>
    </row>
    <row r="76" spans="1:3">
      <c r="A76" s="1" t="s">
        <v>67</v>
      </c>
      <c r="B76" s="19"/>
      <c r="C76" s="19"/>
    </row>
    <row r="77" spans="1:3">
      <c r="A77" s="3" t="s">
        <v>68</v>
      </c>
      <c r="B77" s="15">
        <f>+B78+B79</f>
        <v>0</v>
      </c>
      <c r="C77" s="15">
        <f t="shared" ref="C77" si="5">+C78+C79</f>
        <v>0</v>
      </c>
    </row>
    <row r="78" spans="1:3">
      <c r="A78" s="4" t="s">
        <v>69</v>
      </c>
      <c r="B78" s="16">
        <v>0</v>
      </c>
      <c r="C78" s="17">
        <v>0</v>
      </c>
    </row>
    <row r="79" spans="1:3">
      <c r="A79" s="4" t="s">
        <v>70</v>
      </c>
      <c r="B79" s="16">
        <v>0</v>
      </c>
      <c r="C79" s="17">
        <v>0</v>
      </c>
    </row>
    <row r="80" spans="1:3">
      <c r="A80" s="3" t="s">
        <v>71</v>
      </c>
      <c r="B80" s="15">
        <f>+B81+B82</f>
        <v>0</v>
      </c>
      <c r="C80" s="15">
        <f t="shared" ref="C80" si="6">+C81+C82</f>
        <v>0</v>
      </c>
    </row>
    <row r="81" spans="1:3">
      <c r="A81" s="4" t="s">
        <v>72</v>
      </c>
      <c r="B81" s="16">
        <v>0</v>
      </c>
      <c r="C81" s="16">
        <v>0</v>
      </c>
    </row>
    <row r="82" spans="1:3">
      <c r="A82" s="4" t="s">
        <v>73</v>
      </c>
      <c r="B82" s="16">
        <v>0</v>
      </c>
      <c r="C82" s="17">
        <v>0</v>
      </c>
    </row>
    <row r="83" spans="1:3">
      <c r="A83" s="3" t="s">
        <v>74</v>
      </c>
      <c r="B83" s="15">
        <f>+B84</f>
        <v>0</v>
      </c>
      <c r="C83" s="15">
        <f t="shared" ref="C83" si="7">+C84</f>
        <v>0</v>
      </c>
    </row>
    <row r="84" spans="1:3">
      <c r="A84" s="4" t="s">
        <v>75</v>
      </c>
      <c r="B84" s="16">
        <v>0</v>
      </c>
      <c r="C84" s="17">
        <v>0</v>
      </c>
    </row>
    <row r="85" spans="1:3">
      <c r="A85" s="6" t="s">
        <v>65</v>
      </c>
      <c r="B85" s="21">
        <f>+B68+B63+B53+B37+B27+B17+B11</f>
        <v>1773049739.9999998</v>
      </c>
      <c r="C85" s="23">
        <f>+C11+C17+C27+C37+C53+C63+C68</f>
        <v>1948677374.6800001</v>
      </c>
    </row>
    <row r="88" spans="1:3" ht="15.75" thickBot="1"/>
    <row r="89" spans="1:3" ht="26.25" customHeight="1" thickBot="1">
      <c r="A89" s="14" t="s">
        <v>79</v>
      </c>
    </row>
    <row r="90" spans="1:3" ht="33.75" customHeight="1" thickBot="1">
      <c r="A90" s="12" t="s">
        <v>80</v>
      </c>
    </row>
    <row r="91" spans="1:3" ht="60.75" thickBot="1">
      <c r="A91" s="13" t="s">
        <v>81</v>
      </c>
    </row>
  </sheetData>
  <mergeCells count="8">
    <mergeCell ref="A3:C3"/>
    <mergeCell ref="A2:C2"/>
    <mergeCell ref="A6:C6"/>
    <mergeCell ref="A8:A9"/>
    <mergeCell ref="B8:B9"/>
    <mergeCell ref="C8:C9"/>
    <mergeCell ref="A5:C5"/>
    <mergeCell ref="A4:C4"/>
  </mergeCells>
  <pageMargins left="0.3" right="0.31" top="0.24" bottom="0.75" header="0.17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2024-01-10T20:12:34Z</cp:lastPrinted>
  <dcterms:created xsi:type="dcterms:W3CDTF">2021-07-29T18:58:50Z</dcterms:created>
  <dcterms:modified xsi:type="dcterms:W3CDTF">2024-01-10T20:15:02Z</dcterms:modified>
</cp:coreProperties>
</file>