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490" windowHeight="8445" activeTab="1"/>
  </bookViews>
  <sheets>
    <sheet name="Evaluación PT 2018" sheetId="9" r:id="rId1"/>
    <sheet name="Resumen de resultados" sheetId="11" r:id="rId2"/>
    <sheet name="Hoja1" sheetId="10" state="hidden" r:id="rId3"/>
  </sheets>
  <externalReferences>
    <externalReference r:id="rId4"/>
    <externalReference r:id="rId5"/>
  </externalReferences>
  <definedNames>
    <definedName name="_xlnm._FilterDatabase" localSheetId="0" hidden="1">'Evaluación PT 2018'!$A$13:$M$56</definedName>
    <definedName name="_xlnm._FilterDatabase" localSheetId="1" hidden="1">'[1]PRELIMINAR POA'!#REF!</definedName>
    <definedName name="_xlnm._FilterDatabase" hidden="1">'[1]PRELIMINAR POA'!#REF!</definedName>
    <definedName name="_xlnm.Print_Area" localSheetId="0">'Evaluación PT 2018'!$A$1:$M$60</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2018'!$12:$15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24519"/>
  <fileRecoveryPr repairLoad="1"/>
</workbook>
</file>

<file path=xl/calcChain.xml><?xml version="1.0" encoding="utf-8"?>
<calcChain xmlns="http://schemas.openxmlformats.org/spreadsheetml/2006/main">
  <c r="L56" i="9"/>
  <c r="I9" i="11" l="1"/>
  <c r="H9"/>
  <c r="G9"/>
  <c r="F9"/>
  <c r="E9"/>
  <c r="I8"/>
  <c r="H8"/>
  <c r="G8"/>
  <c r="F8"/>
  <c r="E8"/>
  <c r="I7"/>
  <c r="H7"/>
  <c r="G7"/>
  <c r="F7"/>
  <c r="E7"/>
  <c r="I6"/>
  <c r="H6"/>
  <c r="G6"/>
  <c r="F6"/>
  <c r="E6"/>
  <c r="K6"/>
  <c r="K12" s="1"/>
  <c r="I10" l="1"/>
  <c r="H10"/>
  <c r="G10"/>
  <c r="F10"/>
  <c r="E10"/>
  <c r="J10" l="1"/>
  <c r="E11" s="1"/>
  <c r="H11" l="1"/>
  <c r="G11"/>
  <c r="F11"/>
  <c r="I11"/>
  <c r="J11" l="1"/>
</calcChain>
</file>

<file path=xl/sharedStrings.xml><?xml version="1.0" encoding="utf-8"?>
<sst xmlns="http://schemas.openxmlformats.org/spreadsheetml/2006/main" count="271" uniqueCount="203">
  <si>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</si>
  <si>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</si>
  <si>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</si>
  <si>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</si>
  <si>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</si>
  <si>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</si>
  <si>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</si>
  <si>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</si>
  <si>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</si>
  <si>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</si>
  <si>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</si>
  <si>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DIRECCIÓN GENERAL DE ÉTICA E INTEGRIDAD GUBERNAMENTAL</t>
  </si>
  <si>
    <t>Creada mediante Decreto No. 486-12, de fecha  21 de agosto 2012</t>
  </si>
  <si>
    <t>Comisión de Ética Pública (CEP)</t>
  </si>
  <si>
    <t xml:space="preserve">DATOS GENERALES DE LA INSTITUCIÓN </t>
  </si>
  <si>
    <t>Institución:</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</si>
  <si>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</si>
  <si>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</si>
  <si>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</si>
  <si>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</si>
  <si>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</si>
  <si>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</si>
  <si>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</si>
  <si>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</si>
  <si>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</si>
  <si>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</si>
  <si>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</si>
  <si>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</si>
  <si>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</si>
  <si>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</si>
  <si>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</si>
  <si>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</si>
  <si>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</si>
  <si>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</si>
  <si>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</si>
  <si>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</si>
  <si>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</si>
  <si>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</si>
  <si>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</si>
  <si>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</si>
  <si>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</si>
  <si>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</si>
  <si>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</si>
  <si>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</si>
  <si>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</si>
  <si>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</si>
  <si>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</si>
  <si>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</si>
  <si>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</si>
  <si>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</si>
  <si>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</si>
  <si>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</si>
  <si>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</si>
  <si>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</si>
  <si>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</si>
  <si>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</si>
  <si>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Conflicto de intereses:                                                                      a) Sensibilizar al personal sobre la importancia de prevenir y atender la ocurrencia de conflictos de intereses y llevar registro de casos en la institución.</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</si>
  <si>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</si>
  <si>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</si>
  <si>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</si>
  <si>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</si>
  <si>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</si>
  <si>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</si>
  <si>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</si>
  <si>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</si>
  <si>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</si>
  <si>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</si>
  <si>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</si>
  <si>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</si>
  <si>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</si>
  <si>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</si>
  <si>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</si>
  <si>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</si>
  <si>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</si>
  <si>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</si>
  <si>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</si>
  <si>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</si>
  <si>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</si>
  <si>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</si>
  <si>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</si>
  <si>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</si>
  <si>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</si>
  <si>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</si>
  <si>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</si>
  <si>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</si>
  <si>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</si>
  <si>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</si>
  <si>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</si>
  <si>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</si>
  <si>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</si>
  <si>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</si>
  <si>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</si>
  <si>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</si>
  <si>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</si>
  <si>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</si>
  <si>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</si>
  <si>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</si>
  <si>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</si>
  <si>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</si>
  <si>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</si>
  <si>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</si>
  <si>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</si>
  <si>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</si>
  <si>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</si>
  <si>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</si>
  <si>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</si>
  <si>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Cantidad de Servidores en la institución:</t>
  </si>
  <si>
    <t xml:space="preserve">Cumplido </t>
  </si>
  <si>
    <t>Pendiente</t>
  </si>
  <si>
    <t>No Cumplido</t>
  </si>
  <si>
    <t>N/A</t>
  </si>
  <si>
    <t>Calificación Final</t>
  </si>
  <si>
    <t>Fecha de recepción del plan de Trabajo:</t>
  </si>
  <si>
    <t xml:space="preserve">• Código firmado en original.
• Correos electrónicos/ circulares/ afiches
• Informe de evaluación suscritos por los miembros de la CEP.
</t>
  </si>
  <si>
    <t>P</t>
  </si>
  <si>
    <t>No Aplica</t>
  </si>
  <si>
    <t>Sensibilizar y capacitar a los servidores públicos de la institución sobre los siguientes temas:
• Deberes y derechos del Servidor Público
• Régimen Ético y disciplinario                                                                 • Ética en la gestión pública.</t>
  </si>
  <si>
    <t>Direccion Nacional de Control de Drogas (DNCD)</t>
  </si>
  <si>
    <t>T1,T3,T4</t>
  </si>
  <si>
    <t>T1,T2,T3,T4</t>
  </si>
  <si>
    <t>T2,T3,T4</t>
  </si>
  <si>
    <t>T1,T2,T3</t>
  </si>
  <si>
    <t>T2,T3</t>
  </si>
  <si>
    <t>T2</t>
  </si>
  <si>
    <t>n/a</t>
  </si>
  <si>
    <t>T4</t>
  </si>
  <si>
    <t>T2,T4</t>
  </si>
  <si>
    <t>T1,T2</t>
  </si>
  <si>
    <t>T1</t>
  </si>
  <si>
    <t>T3</t>
  </si>
  <si>
    <t xml:space="preserve">Leyenda </t>
  </si>
  <si>
    <t>Trimestre 1 (enero, febrero, marzo)</t>
  </si>
  <si>
    <t>Trimestre 2 (abril, mayo, junio)</t>
  </si>
  <si>
    <t>Trimestre 3 (julio, agosto, septiembre)</t>
  </si>
  <si>
    <t>Trimestre 4 (octubre, noviembre, diciembre)</t>
  </si>
  <si>
    <t xml:space="preserve">409 encuestas realizadas a miembros de la Sede Central. </t>
  </si>
  <si>
    <t>Del 5 al 9 de marzo 2018</t>
  </si>
  <si>
    <t>Realizamos 409 encuestas a los miembros de la Sede Central, dicho resultado fue tabulado en el formulario cargado. Estos resultados serán tomados en cuenta para las sensibilizaciones y actividades proyectadas para el T2-2018,</t>
  </si>
  <si>
    <t>5 y 6 de marzo 2018</t>
  </si>
  <si>
    <t>Esta actividad estaba pautada para febrero 2018, pero fue reprogramada para marzo 2018, en virtud de que nos visitaron analistas de las Naciones Unidas, para impartir este taller.</t>
  </si>
  <si>
    <t xml:space="preserve">1, Taller en el cual participaron 65 miembros. </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</si>
  <si>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</si>
  <si>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</si>
  <si>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</si>
  <si>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</si>
  <si>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</si>
  <si>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</si>
  <si>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</si>
  <si>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</si>
  <si>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</si>
  <si>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</si>
  <si>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</si>
  <si>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</si>
  <si>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</si>
  <si>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Penalidad por tardanza</t>
  </si>
  <si>
    <t>16-20</t>
  </si>
  <si>
    <t>TOTALES POR PONDERACIONES</t>
  </si>
  <si>
    <t>TOTAL PORCENTAJES</t>
  </si>
  <si>
    <t>TOTAL PUNTOS ACUMULADOS</t>
  </si>
  <si>
    <t>*ESTAS PONDERACIONES CONTEMPLAN LOS LITERALES DE CADA ACTIVIDAD*</t>
  </si>
  <si>
    <t>Calificación parcial por ser una actividad continua.</t>
  </si>
  <si>
    <t>Esta actividad no se puede considerar como un trabajo coordinado por la CEP-DNCD, igualmente el tema desarrollado no se corresponde con el enunciado de la actividad. Por cuanto no se puede evaluar la misma.</t>
  </si>
  <si>
    <t>Matriz para evaluación del Plan de trabajo 2018</t>
  </si>
  <si>
    <t>Rosmery Hilario</t>
  </si>
  <si>
    <t xml:space="preserve">Tecnico Evaluador: </t>
  </si>
  <si>
    <t>18 y 28 de junio  2018</t>
  </si>
  <si>
    <t>19-6-2018</t>
  </si>
  <si>
    <t xml:space="preserve">Para este trimestre se programó una charla para mayo, la misma fue impartida en junio 2018, porque el salón de la Academia no estuvo disponible para mayo.  Sensibilizando 97 miembros en esta capacitación.  </t>
  </si>
  <si>
    <t>20-6-2018</t>
  </si>
  <si>
    <t>La charla-promoción programada para mayo fue realizada en junio, a la cual asistieron 82 miembros.</t>
  </si>
  <si>
    <t>Informe de no recepción de casos de asesorías sobre dudas de carácter moral.</t>
  </si>
  <si>
    <t>29-6-2018</t>
  </si>
  <si>
    <t xml:space="preserve">Creación de correo para la Comisión. </t>
  </si>
  <si>
    <t>10 de enero 2018</t>
  </si>
  <si>
    <t>2-Se creó un correo de grupo CEP@dncd.mil.do el cual se incluyó en los materiales informativos de la CEP.</t>
  </si>
  <si>
    <t xml:space="preserve">Informe de monitoreo a las evaluaciones obtenidas por el Portal de Transparencias durante el T1, elaborado y remitido </t>
  </si>
  <si>
    <t>Informe realizado el 22-5-2018 y remitido  a la MAE el 15-6-2018.</t>
  </si>
  <si>
    <t>6-6-2018</t>
  </si>
  <si>
    <t>Charla promoción programada para abril realizada el 6-6-2018, por disponibilidad de las aulas de la Academia.</t>
  </si>
  <si>
    <t>11-4-2018</t>
  </si>
  <si>
    <t>27-4-2018</t>
  </si>
  <si>
    <t>Circular enviada a la MAE, instándole a seguir cumpliendo con el contenido del referido Código de Pautas.</t>
  </si>
  <si>
    <t>12-6-2018</t>
  </si>
  <si>
    <t>Informe de monitoreo  en base al contenido de las pautas éticas, remitido a nuestra MAE y a la DIGEIG.</t>
  </si>
  <si>
    <t>Charla promoción programada y ejecutada en abril 11-4-2018, la misma fue dirigida  a aquellos oficiales superiores que aplican para dicha presentación (asistencia de 25 miembros).</t>
  </si>
  <si>
    <t>Borrador del Código de Etica DNCD, remitido para opinión y posible aprobación de la MAE y de la Junta Directiva DNCD.</t>
  </si>
  <si>
    <t>Charla programada y realizada en mayo, a la cual asistieron 105 miembros.</t>
  </si>
  <si>
    <t>24-5-2018</t>
  </si>
  <si>
    <t>22-6-2018</t>
  </si>
  <si>
    <t>Charla programada y realizada en junio, a la cual asistieron 96 miembros.</t>
  </si>
  <si>
    <t xml:space="preserve">Se realizaron 3 reuniones ordinarias y 2 extraordinarias para el monitoreo de las  evaluaciones al Portal de Transparencias  y el cumplimineto al Código de Pautas Eticas). </t>
  </si>
  <si>
    <t>26-4-2018                   23-5-2018                 30-5-2018                  12-6-2018                                    25-6-2018</t>
  </si>
  <si>
    <t>25-4-2018                 29-6-2018</t>
  </si>
  <si>
    <t>30-5-2018                    27-6-2018</t>
  </si>
  <si>
    <t>Se notificaron dos actualizaciones en el referido período, debido a la nueva designación de la RAI-DNCD, así como la sustitución de dos miembros CEP-DNCD.</t>
  </si>
  <si>
    <t xml:space="preserve">Para este trimestre se programaron dos charlas (una en abril y otra en junio), ambas fueron impartidas en junio 2018, porque el salón de la Academia no estuvo disponible en abril. </t>
  </si>
  <si>
    <t>Instalación en el  T1. Dos informes remitidos a la MAE (15-6-18 y el 6 de julio 2018.</t>
  </si>
  <si>
    <r>
      <t xml:space="preserve">Cuatro (4) buzones instalados en el T-1 y </t>
    </r>
    <r>
      <rPr>
        <sz val="14"/>
        <rFont val="Calibri"/>
        <family val="2"/>
        <scheme val="minor"/>
      </rPr>
      <t>dos informes de conocimiento y sugerencias remitidos a la MAE-DNCD.</t>
    </r>
  </si>
  <si>
    <t>Remisión informe gestión formularios T2-2018 (No se presentaron casos).</t>
  </si>
  <si>
    <t>Asistencia convocatoria Conferencia Magistral sobre Etica e Integridad y Tercer Plan de Acción 2016-2018</t>
  </si>
  <si>
    <t>Calificación parcial por ser una actividad programada dos veces en el año.</t>
  </si>
  <si>
    <t>Calificación parcial por ser una actividad programada 4 veces en el año.</t>
  </si>
  <si>
    <t>Actividad dos veces al año</t>
  </si>
</sst>
</file>

<file path=xl/styles.xml><?xml version="1.0" encoding="utf-8"?>
<styleSheet xmlns="http://schemas.openxmlformats.org/spreadsheetml/2006/main">
  <numFmts count="6">
    <numFmt numFmtId="164" formatCode="_-* #,##0.00_-;\-* #,##0.00_-;_-* &quot;-&quot;??_-;_-@_-"/>
    <numFmt numFmtId="165" formatCode="_(&quot;$&quot;* #,##0.00_);_(&quot;$&quot;* \(#,##0.00\);_(&quot;$&quot;* &quot;-&quot;??_);_(@_)"/>
    <numFmt numFmtId="166" formatCode="_(* #,##0.00_);_(* \(#,##0.00\);_(* &quot;-&quot;??_);_(@_)"/>
    <numFmt numFmtId="167" formatCode="_([$€]* #,##0.00_);_([$€]* \(#,##0.00\);_([$€]* &quot;-&quot;??_);_(@_)"/>
    <numFmt numFmtId="168" formatCode="[$-C0A]mmmm\-yy;@"/>
    <numFmt numFmtId="169" formatCode="[$-409]d\-mmm\-yy;@"/>
  </numFmts>
  <fonts count="44">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rgb="FFFF0000"/>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4"/>
      <color theme="0" tint="-0.249977111117893"/>
      <name val="Calibri"/>
      <family val="2"/>
    </font>
    <font>
      <b/>
      <sz val="11"/>
      <color theme="1"/>
      <name val="Arial"/>
      <family val="2"/>
    </font>
    <font>
      <b/>
      <sz val="14"/>
      <color theme="1"/>
      <name val="Calibri"/>
      <family val="2"/>
      <scheme val="minor"/>
    </font>
    <font>
      <sz val="14"/>
      <color rgb="FFFF0000"/>
      <name val="Calibri"/>
      <family val="2"/>
      <scheme val="minor"/>
    </font>
    <font>
      <b/>
      <sz val="11"/>
      <color theme="1"/>
      <name val="Calibri"/>
      <family val="2"/>
      <scheme val="minor"/>
    </font>
    <font>
      <b/>
      <sz val="16"/>
      <color theme="1"/>
      <name val="Calibri"/>
      <family val="2"/>
      <scheme val="minor"/>
    </font>
    <font>
      <b/>
      <sz val="10"/>
      <name val="Arial"/>
      <family val="2"/>
    </font>
    <font>
      <sz val="16"/>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diagonalUp="1" diagonalDown="1">
      <left style="thin">
        <color indexed="64"/>
      </left>
      <right style="thin">
        <color indexed="64"/>
      </right>
      <top style="medium">
        <color indexed="64"/>
      </top>
      <bottom style="thin">
        <color indexed="64"/>
      </bottom>
      <diagonal style="thin">
        <color indexed="64"/>
      </diagonal>
    </border>
    <border>
      <left/>
      <right style="thin">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style="medium">
        <color indexed="64"/>
      </left>
      <right/>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diagonal style="thin">
        <color indexed="64"/>
      </diagonal>
    </border>
    <border>
      <left/>
      <right style="thin">
        <color indexed="64"/>
      </right>
      <top style="thin">
        <color indexed="64"/>
      </top>
      <bottom/>
      <diagonal/>
    </border>
    <border>
      <left style="thin">
        <color rgb="FF000000"/>
      </left>
      <right style="thin">
        <color indexed="64"/>
      </right>
      <top/>
      <bottom style="medium">
        <color indexed="64"/>
      </bottom>
      <diagonal/>
    </border>
    <border>
      <left/>
      <right style="thin">
        <color auto="1"/>
      </right>
      <top/>
      <bottom style="dotted">
        <color theme="0" tint="-0.499984740745262"/>
      </bottom>
      <diagonal/>
    </border>
  </borders>
  <cellStyleXfs count="84">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applyNumberFormat="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10"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xf numFmtId="9" fontId="5" fillId="0" borderId="0" applyFont="0" applyFill="0" applyBorder="0" applyAlignment="0" applyProtection="0"/>
  </cellStyleXfs>
  <cellXfs count="394">
    <xf numFmtId="0" fontId="0" fillId="0" borderId="0" xfId="0"/>
    <xf numFmtId="0" fontId="7" fillId="0" borderId="0" xfId="0" applyFont="1"/>
    <xf numFmtId="0" fontId="7" fillId="0" borderId="0" xfId="0" applyFont="1" applyAlignment="1">
      <alignment vertical="top"/>
    </xf>
    <xf numFmtId="0" fontId="1" fillId="0" borderId="0" xfId="0" applyFont="1" applyBorder="1" applyAlignment="1">
      <alignment horizontal="center" vertical="center"/>
    </xf>
    <xf numFmtId="0" fontId="7" fillId="0" borderId="0" xfId="0" applyFont="1" applyAlignment="1">
      <alignment horizontal="center" vertical="top"/>
    </xf>
    <xf numFmtId="0" fontId="1" fillId="0" borderId="0" xfId="0" applyFont="1" applyBorder="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168" fontId="23" fillId="2" borderId="0" xfId="0" applyNumberFormat="1"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26"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1" xfId="0" applyFont="1" applyBorder="1" applyAlignment="1">
      <alignment horizontal="justify" vertical="center" wrapText="1"/>
    </xf>
    <xf numFmtId="0" fontId="25" fillId="0" borderId="1" xfId="0" applyFont="1" applyBorder="1" applyAlignment="1">
      <alignment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20"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 xfId="0" applyFont="1" applyBorder="1" applyAlignment="1" applyProtection="1">
      <alignment horizontal="center" vertical="top" wrapText="1"/>
    </xf>
    <xf numFmtId="0" fontId="25" fillId="0" borderId="33" xfId="0" applyFont="1" applyBorder="1" applyAlignment="1">
      <alignment horizontal="justify" vertical="center" wrapText="1"/>
    </xf>
    <xf numFmtId="0" fontId="25" fillId="0" borderId="44" xfId="0" applyFont="1" applyBorder="1" applyAlignment="1">
      <alignment horizontal="justify" vertical="center" wrapText="1"/>
    </xf>
    <xf numFmtId="0" fontId="25" fillId="0" borderId="43" xfId="0" applyFont="1" applyBorder="1" applyAlignment="1">
      <alignment horizontal="left" vertical="center" wrapText="1"/>
    </xf>
    <xf numFmtId="0" fontId="27" fillId="0" borderId="8" xfId="0" applyFont="1" applyBorder="1" applyAlignment="1" applyProtection="1">
      <alignment horizontal="center" vertical="top" wrapText="1"/>
    </xf>
    <xf numFmtId="0" fontId="27"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27" fillId="0" borderId="3" xfId="0" applyFont="1" applyBorder="1" applyAlignment="1" applyProtection="1">
      <alignment horizontal="left" vertical="center" wrapText="1"/>
    </xf>
    <xf numFmtId="0" fontId="27" fillId="0" borderId="3" xfId="0" applyFont="1" applyBorder="1" applyAlignment="1" applyProtection="1">
      <alignment horizontal="center" vertical="center" wrapText="1"/>
    </xf>
    <xf numFmtId="0" fontId="27" fillId="0" borderId="33"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27" fillId="0" borderId="1" xfId="0" applyFont="1" applyFill="1" applyBorder="1" applyAlignment="1">
      <alignment horizontal="center" vertical="center" wrapText="1"/>
    </xf>
    <xf numFmtId="0" fontId="25" fillId="0" borderId="4" xfId="0" applyFont="1" applyBorder="1" applyAlignment="1">
      <alignment horizontal="justify"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7" fillId="0" borderId="33" xfId="0" applyFont="1" applyFill="1" applyBorder="1" applyAlignment="1">
      <alignment horizontal="center" vertical="center" wrapText="1"/>
    </xf>
    <xf numFmtId="0" fontId="31" fillId="0" borderId="4" xfId="0" applyFont="1" applyFill="1" applyBorder="1" applyAlignment="1">
      <alignment horizontal="center" vertical="top" wrapText="1"/>
    </xf>
    <xf numFmtId="0" fontId="31" fillId="0" borderId="3" xfId="0" applyFont="1" applyFill="1" applyBorder="1" applyAlignment="1">
      <alignment horizontal="center" vertical="top" wrapText="1"/>
    </xf>
    <xf numFmtId="0" fontId="3" fillId="4" borderId="16" xfId="1" applyFont="1" applyFill="1" applyBorder="1" applyAlignment="1">
      <alignment vertical="center" wrapText="1"/>
    </xf>
    <xf numFmtId="0" fontId="3" fillId="4" borderId="17" xfId="1" applyFont="1" applyFill="1" applyBorder="1" applyAlignment="1">
      <alignment vertical="center" wrapText="1"/>
    </xf>
    <xf numFmtId="0" fontId="3" fillId="4" borderId="34" xfId="1" applyFont="1" applyFill="1" applyBorder="1" applyAlignment="1">
      <alignment vertical="center" wrapText="1"/>
    </xf>
    <xf numFmtId="0" fontId="27" fillId="0" borderId="3" xfId="0" applyFont="1" applyFill="1" applyBorder="1" applyAlignment="1">
      <alignment horizontal="center" vertical="center" wrapText="1"/>
    </xf>
    <xf numFmtId="0" fontId="8" fillId="11" borderId="5" xfId="0" applyFont="1" applyFill="1" applyBorder="1" applyAlignment="1" applyProtection="1">
      <alignment horizontal="center" vertical="center"/>
    </xf>
    <xf numFmtId="0" fontId="8" fillId="11" borderId="38" xfId="0" applyFont="1" applyFill="1" applyBorder="1" applyAlignment="1">
      <alignment horizontal="center" vertical="center" wrapText="1"/>
    </xf>
    <xf numFmtId="0" fontId="6" fillId="10" borderId="5" xfId="2" applyFont="1" applyFill="1" applyBorder="1" applyAlignment="1" applyProtection="1">
      <alignment horizontal="center" vertical="center" wrapText="1"/>
    </xf>
    <xf numFmtId="0" fontId="6" fillId="10" borderId="6" xfId="2" applyFont="1" applyFill="1" applyBorder="1" applyAlignment="1" applyProtection="1">
      <alignment horizontal="center" vertical="center" wrapText="1"/>
    </xf>
    <xf numFmtId="0" fontId="6" fillId="10" borderId="38" xfId="1" applyFont="1" applyFill="1" applyBorder="1" applyAlignment="1" applyProtection="1">
      <alignment horizontal="center" vertical="center" wrapText="1"/>
    </xf>
    <xf numFmtId="0" fontId="6" fillId="12" borderId="5" xfId="1" applyFont="1" applyFill="1" applyBorder="1" applyAlignment="1" applyProtection="1">
      <alignment horizontal="center" vertical="center" wrapText="1"/>
    </xf>
    <xf numFmtId="0" fontId="6" fillId="12" borderId="6" xfId="1" applyFont="1" applyFill="1" applyBorder="1" applyAlignment="1" applyProtection="1">
      <alignment horizontal="center" vertical="center" wrapText="1"/>
    </xf>
    <xf numFmtId="0" fontId="6" fillId="12" borderId="38" xfId="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8" fillId="11" borderId="31" xfId="0" applyFont="1" applyFill="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5" fillId="0" borderId="23" xfId="0" applyFont="1" applyBorder="1" applyAlignment="1">
      <alignment horizontal="left" vertical="center" wrapText="1"/>
    </xf>
    <xf numFmtId="0" fontId="25" fillId="0" borderId="47" xfId="0" applyFont="1" applyBorder="1" applyAlignment="1">
      <alignment horizontal="justify" vertical="center" wrapText="1"/>
    </xf>
    <xf numFmtId="0" fontId="25" fillId="0" borderId="48" xfId="0" applyFont="1" applyBorder="1" applyAlignment="1">
      <alignment horizontal="justify" vertical="center" wrapText="1"/>
    </xf>
    <xf numFmtId="0" fontId="27" fillId="0" borderId="33" xfId="0" applyFont="1" applyFill="1" applyBorder="1" applyAlignment="1">
      <alignment horizontal="left" vertical="center" wrapText="1"/>
    </xf>
    <xf numFmtId="0" fontId="33" fillId="0" borderId="22" xfId="0" applyFont="1" applyBorder="1" applyAlignment="1">
      <alignment horizontal="left" vertical="center" wrapText="1"/>
    </xf>
    <xf numFmtId="0" fontId="27" fillId="0" borderId="3" xfId="0" applyFont="1" applyFill="1" applyBorder="1" applyAlignment="1">
      <alignment horizontal="left" vertical="center" wrapText="1"/>
    </xf>
    <xf numFmtId="0" fontId="26"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4"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25" fillId="0" borderId="3" xfId="0" applyNumberFormat="1" applyFont="1" applyBorder="1" applyAlignment="1">
      <alignment vertical="center" wrapText="1"/>
    </xf>
    <xf numFmtId="0" fontId="25" fillId="0" borderId="1" xfId="0" applyNumberFormat="1" applyFont="1" applyBorder="1" applyAlignment="1">
      <alignment vertical="center" wrapText="1"/>
    </xf>
    <xf numFmtId="0" fontId="33" fillId="0" borderId="1" xfId="0" applyNumberFormat="1" applyFont="1" applyBorder="1" applyAlignment="1">
      <alignment vertical="center" wrapText="1"/>
    </xf>
    <xf numFmtId="0" fontId="25" fillId="0" borderId="0" xfId="0" applyFont="1"/>
    <xf numFmtId="0" fontId="28" fillId="14" borderId="37" xfId="0" applyFont="1" applyFill="1" applyBorder="1" applyAlignment="1">
      <alignment vertical="center" wrapText="1"/>
    </xf>
    <xf numFmtId="0" fontId="28" fillId="14" borderId="2" xfId="0" applyFont="1" applyFill="1" applyBorder="1" applyAlignment="1">
      <alignment vertical="center" wrapText="1"/>
    </xf>
    <xf numFmtId="0" fontId="4" fillId="14" borderId="3"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14" borderId="33" xfId="0" applyFont="1" applyFill="1" applyBorder="1" applyAlignment="1" applyProtection="1">
      <alignment horizontal="center" vertical="center"/>
      <protection locked="0"/>
    </xf>
    <xf numFmtId="0" fontId="27" fillId="14" borderId="33" xfId="0" applyFont="1" applyFill="1" applyBorder="1" applyAlignment="1">
      <alignment vertical="top" wrapText="1"/>
    </xf>
    <xf numFmtId="0" fontId="27" fillId="14" borderId="3" xfId="0" applyFont="1" applyFill="1" applyBorder="1" applyAlignment="1">
      <alignment horizontal="center" vertical="center" wrapText="1"/>
    </xf>
    <xf numFmtId="0" fontId="27" fillId="14" borderId="3" xfId="0" applyFont="1" applyFill="1" applyBorder="1" applyAlignment="1">
      <alignment vertical="top" wrapText="1"/>
    </xf>
    <xf numFmtId="0" fontId="27" fillId="14" borderId="4" xfId="0" applyFont="1" applyFill="1" applyBorder="1" applyAlignment="1">
      <alignment vertical="top" wrapText="1"/>
    </xf>
    <xf numFmtId="0" fontId="15" fillId="14" borderId="1" xfId="0" applyFont="1" applyFill="1" applyBorder="1" applyAlignment="1">
      <alignment horizontal="center" vertical="center" wrapText="1"/>
    </xf>
    <xf numFmtId="0" fontId="27" fillId="15" borderId="28" xfId="0" applyFont="1" applyFill="1" applyBorder="1" applyAlignment="1" applyProtection="1">
      <alignment vertical="center" wrapText="1"/>
      <protection locked="0"/>
    </xf>
    <xf numFmtId="0" fontId="27" fillId="15" borderId="37" xfId="0" applyFont="1" applyFill="1" applyBorder="1" applyAlignment="1" applyProtection="1">
      <alignment vertical="center" wrapText="1"/>
      <protection locked="0"/>
    </xf>
    <xf numFmtId="0" fontId="27" fillId="15" borderId="2" xfId="0" applyFont="1" applyFill="1" applyBorder="1" applyAlignment="1" applyProtection="1">
      <alignment vertical="center" wrapText="1"/>
      <protection locked="0"/>
    </xf>
    <xf numFmtId="0" fontId="25" fillId="15" borderId="13" xfId="0" applyFont="1" applyFill="1" applyBorder="1" applyAlignment="1">
      <alignment vertical="center" wrapText="1"/>
    </xf>
    <xf numFmtId="0" fontId="25" fillId="15" borderId="11" xfId="0" applyFont="1" applyFill="1" applyBorder="1" applyAlignment="1">
      <alignment horizontal="center" vertical="center" wrapText="1"/>
    </xf>
    <xf numFmtId="0" fontId="25" fillId="15" borderId="12" xfId="0" applyFont="1" applyFill="1" applyBorder="1" applyAlignment="1">
      <alignment vertical="center" wrapText="1"/>
    </xf>
    <xf numFmtId="0" fontId="25" fillId="15" borderId="14" xfId="0" applyFont="1" applyFill="1" applyBorder="1" applyAlignment="1">
      <alignment horizontal="center" vertical="center" wrapText="1"/>
    </xf>
    <xf numFmtId="0" fontId="26" fillId="15" borderId="3" xfId="0" applyFont="1" applyFill="1" applyBorder="1" applyAlignment="1" applyProtection="1">
      <alignment horizontal="justify" vertical="top"/>
      <protection locked="0"/>
    </xf>
    <xf numFmtId="0" fontId="27" fillId="15" borderId="8"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 xfId="0" applyFont="1" applyFill="1" applyBorder="1" applyAlignment="1" applyProtection="1">
      <alignment horizontal="center" vertical="top" wrapText="1"/>
    </xf>
    <xf numFmtId="0" fontId="27" fillId="15" borderId="33" xfId="0" applyFont="1" applyFill="1" applyBorder="1" applyAlignment="1" applyProtection="1">
      <alignment horizontal="center" vertical="top" wrapText="1"/>
    </xf>
    <xf numFmtId="0" fontId="27" fillId="15" borderId="33" xfId="0" applyFont="1" applyFill="1" applyBorder="1" applyAlignment="1">
      <alignment vertical="top" wrapText="1"/>
    </xf>
    <xf numFmtId="0" fontId="27" fillId="15" borderId="3" xfId="0" applyFont="1" applyFill="1" applyBorder="1" applyAlignment="1">
      <alignment vertical="top" wrapText="1"/>
    </xf>
    <xf numFmtId="0" fontId="27" fillId="15" borderId="1" xfId="0" applyFont="1" applyFill="1" applyBorder="1" applyAlignment="1">
      <alignment vertical="top" wrapText="1"/>
    </xf>
    <xf numFmtId="0" fontId="27" fillId="15" borderId="4" xfId="0" applyFont="1" applyFill="1" applyBorder="1" applyAlignment="1">
      <alignment vertical="top" wrapText="1"/>
    </xf>
    <xf numFmtId="0" fontId="27" fillId="15" borderId="3"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4" fillId="14" borderId="28" xfId="0" applyFont="1" applyFill="1" applyBorder="1" applyAlignment="1" applyProtection="1">
      <alignment horizontal="center" vertical="center"/>
      <protection locked="0"/>
    </xf>
    <xf numFmtId="0" fontId="31" fillId="0" borderId="4"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35" fillId="0" borderId="56" xfId="82" applyFont="1" applyBorder="1" applyAlignment="1">
      <alignment horizontal="center" vertical="center" wrapText="1"/>
    </xf>
    <xf numFmtId="0" fontId="36" fillId="0" borderId="57" xfId="82" applyFont="1" applyBorder="1" applyAlignment="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3" xfId="0" applyFont="1" applyBorder="1" applyAlignment="1">
      <alignment horizontal="center" vertical="center"/>
    </xf>
    <xf numFmtId="0" fontId="25" fillId="0" borderId="11"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25" fillId="0" borderId="52" xfId="0" applyFont="1" applyBorder="1" applyAlignment="1">
      <alignment horizontal="center" vertical="center"/>
    </xf>
    <xf numFmtId="0" fontId="25" fillId="0" borderId="9" xfId="0" applyFont="1" applyBorder="1" applyAlignment="1">
      <alignment horizontal="center" vertical="center"/>
    </xf>
    <xf numFmtId="0" fontId="9" fillId="0" borderId="12" xfId="0" applyFont="1" applyBorder="1" applyAlignment="1">
      <alignment horizontal="center" vertical="center"/>
    </xf>
    <xf numFmtId="0" fontId="8" fillId="6" borderId="3" xfId="0" applyFont="1" applyFill="1" applyBorder="1" applyAlignment="1">
      <alignment horizontal="left" vertical="center"/>
    </xf>
    <xf numFmtId="0" fontId="6" fillId="16" borderId="3" xfId="0" applyFont="1" applyFill="1" applyBorder="1" applyAlignment="1" applyProtection="1">
      <alignment horizontal="center" vertical="center" wrapText="1"/>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7" borderId="1" xfId="0" applyFont="1" applyFill="1" applyBorder="1" applyAlignment="1">
      <alignment horizontal="left" vertical="center"/>
    </xf>
    <xf numFmtId="0" fontId="6" fillId="16" borderId="1" xfId="0" applyFont="1" applyFill="1" applyBorder="1" applyAlignment="1" applyProtection="1">
      <alignment horizontal="center" vertical="center" wrapText="1"/>
    </xf>
    <xf numFmtId="0" fontId="8" fillId="0" borderId="2" xfId="0" applyFont="1" applyBorder="1" applyAlignment="1">
      <alignment horizontal="left" vertical="center" wrapText="1"/>
    </xf>
    <xf numFmtId="0" fontId="8" fillId="8" borderId="1" xfId="0" applyFont="1" applyFill="1" applyBorder="1" applyAlignment="1">
      <alignment horizontal="left" vertical="center"/>
    </xf>
    <xf numFmtId="0" fontId="6" fillId="16" borderId="1" xfId="0" applyFont="1" applyFill="1" applyBorder="1" applyAlignment="1">
      <alignment horizontal="center" vertical="center" wrapText="1"/>
    </xf>
    <xf numFmtId="0" fontId="8" fillId="13" borderId="1" xfId="0" applyFont="1" applyFill="1" applyBorder="1" applyAlignment="1">
      <alignment horizontal="left" vertical="center"/>
    </xf>
    <xf numFmtId="0" fontId="8" fillId="16" borderId="1" xfId="0" applyFont="1" applyFill="1" applyBorder="1" applyAlignment="1">
      <alignment horizontal="center" vertical="center" wrapText="1"/>
    </xf>
    <xf numFmtId="0" fontId="9" fillId="0" borderId="5" xfId="0" applyFont="1" applyBorder="1" applyAlignment="1">
      <alignment horizontal="center" vertical="center"/>
    </xf>
    <xf numFmtId="0" fontId="8" fillId="0" borderId="6" xfId="0" applyFont="1" applyBorder="1" applyAlignment="1">
      <alignment horizontal="left" vertical="center"/>
    </xf>
    <xf numFmtId="0" fontId="27" fillId="0" borderId="27" xfId="0" applyFont="1" applyBorder="1" applyAlignment="1" applyProtection="1">
      <alignment vertical="top" wrapText="1"/>
    </xf>
    <xf numFmtId="0" fontId="25" fillId="0" borderId="28" xfId="0" applyFont="1" applyBorder="1" applyAlignment="1">
      <alignment vertical="top" wrapText="1"/>
    </xf>
    <xf numFmtId="0" fontId="25" fillId="0" borderId="0" xfId="0" applyFont="1" applyAlignment="1">
      <alignment vertical="top" wrapText="1"/>
    </xf>
    <xf numFmtId="0" fontId="26" fillId="0" borderId="28" xfId="0" applyFont="1" applyBorder="1" applyAlignment="1" applyProtection="1">
      <alignment vertical="top" wrapText="1"/>
    </xf>
    <xf numFmtId="0" fontId="25" fillId="0" borderId="1" xfId="0" applyFont="1" applyBorder="1" applyAlignment="1">
      <alignment vertical="top" wrapText="1"/>
    </xf>
    <xf numFmtId="0" fontId="26" fillId="15" borderId="15" xfId="0" applyFont="1" applyFill="1" applyBorder="1" applyAlignment="1">
      <alignment vertical="top" wrapText="1"/>
    </xf>
    <xf numFmtId="14" fontId="27" fillId="15" borderId="1" xfId="0" applyNumberFormat="1" applyFont="1" applyFill="1" applyBorder="1" applyAlignment="1" applyProtection="1">
      <alignment vertical="center" wrapText="1"/>
      <protection locked="0"/>
    </xf>
    <xf numFmtId="0" fontId="25" fillId="0" borderId="25" xfId="0" applyFont="1" applyBorder="1" applyAlignment="1">
      <alignment horizontal="center" vertical="center"/>
    </xf>
    <xf numFmtId="0" fontId="25" fillId="15" borderId="41" xfId="0" applyFont="1" applyFill="1" applyBorder="1" applyAlignment="1">
      <alignment horizontal="left" vertical="top" wrapText="1"/>
    </xf>
    <xf numFmtId="0" fontId="25" fillId="15" borderId="10" xfId="0" applyFont="1" applyFill="1" applyBorder="1" applyAlignment="1">
      <alignment vertical="center" wrapText="1"/>
    </xf>
    <xf numFmtId="0" fontId="25" fillId="15" borderId="33" xfId="0" applyFont="1" applyFill="1" applyBorder="1" applyAlignment="1">
      <alignment vertical="center" wrapText="1"/>
    </xf>
    <xf numFmtId="0" fontId="27" fillId="15" borderId="1" xfId="0" applyFont="1" applyFill="1" applyBorder="1" applyAlignment="1">
      <alignment horizontal="left" vertical="top" wrapText="1"/>
    </xf>
    <xf numFmtId="0" fontId="27" fillId="15" borderId="1" xfId="0" applyFont="1" applyFill="1" applyBorder="1" applyAlignment="1">
      <alignment horizontal="left" vertical="center" wrapText="1"/>
    </xf>
    <xf numFmtId="0" fontId="26" fillId="0" borderId="55" xfId="0" applyFont="1" applyBorder="1" applyAlignment="1" applyProtection="1">
      <alignment horizontal="center" vertical="center" wrapText="1"/>
    </xf>
    <xf numFmtId="0" fontId="25" fillId="14" borderId="11" xfId="0" applyFont="1" applyFill="1" applyBorder="1" applyAlignment="1">
      <alignment vertical="center" wrapText="1"/>
    </xf>
    <xf numFmtId="0" fontId="38" fillId="14" borderId="33" xfId="0" applyFont="1" applyFill="1" applyBorder="1" applyAlignment="1">
      <alignment vertical="center" wrapText="1"/>
    </xf>
    <xf numFmtId="0" fontId="38" fillId="14" borderId="33"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3" xfId="0" applyFont="1" applyFill="1" applyBorder="1" applyAlignment="1">
      <alignment horizontal="center" vertical="center" wrapText="1"/>
    </xf>
    <xf numFmtId="0" fontId="39" fillId="14" borderId="41" xfId="0" applyFont="1" applyFill="1" applyBorder="1" applyAlignment="1">
      <alignment vertical="center" wrapText="1"/>
    </xf>
    <xf numFmtId="0" fontId="38" fillId="14" borderId="9" xfId="0" applyFont="1" applyFill="1" applyBorder="1" applyAlignment="1">
      <alignment horizontal="center" vertical="center" wrapText="1"/>
    </xf>
    <xf numFmtId="0" fontId="27" fillId="14" borderId="33" xfId="0" applyFont="1" applyFill="1" applyBorder="1" applyAlignment="1" applyProtection="1">
      <alignment vertical="top" wrapText="1"/>
    </xf>
    <xf numFmtId="0" fontId="27" fillId="14" borderId="4" xfId="0" applyFont="1" applyFill="1" applyBorder="1" applyAlignment="1" applyProtection="1">
      <alignment vertical="top" wrapText="1"/>
    </xf>
    <xf numFmtId="0" fontId="27" fillId="14" borderId="3" xfId="0" applyFont="1" applyFill="1" applyBorder="1" applyAlignment="1" applyProtection="1">
      <alignment vertical="top" wrapText="1"/>
    </xf>
    <xf numFmtId="0" fontId="27" fillId="14" borderId="8" xfId="0" applyFont="1" applyFill="1" applyBorder="1" applyAlignment="1" applyProtection="1">
      <alignment vertical="top" wrapText="1"/>
    </xf>
    <xf numFmtId="0" fontId="4" fillId="14" borderId="3"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28" fillId="14" borderId="1" xfId="0" applyFont="1" applyFill="1" applyBorder="1" applyAlignment="1">
      <alignment vertical="center" wrapText="1"/>
    </xf>
    <xf numFmtId="2" fontId="18" fillId="4" borderId="17" xfId="1" applyNumberFormat="1" applyFont="1" applyFill="1" applyBorder="1" applyAlignment="1">
      <alignment horizontal="center" vertical="center"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0" borderId="3" xfId="0" applyFont="1" applyFill="1" applyBorder="1" applyAlignment="1">
      <alignment horizontal="center" vertical="center" wrapText="1"/>
    </xf>
    <xf numFmtId="0" fontId="0" fillId="2" borderId="0" xfId="0" applyFill="1"/>
    <xf numFmtId="0" fontId="42" fillId="6" borderId="59" xfId="4" applyFont="1" applyFill="1" applyBorder="1" applyAlignment="1">
      <alignment horizontal="center" vertical="center" wrapText="1"/>
    </xf>
    <xf numFmtId="0" fontId="42" fillId="7" borderId="9" xfId="4" applyFont="1" applyFill="1" applyBorder="1" applyAlignment="1">
      <alignment horizontal="center" vertical="center" wrapText="1"/>
    </xf>
    <xf numFmtId="0" fontId="42" fillId="17" borderId="9" xfId="4" applyFont="1" applyFill="1" applyBorder="1" applyAlignment="1">
      <alignment horizontal="center" vertical="center" wrapText="1"/>
    </xf>
    <xf numFmtId="0" fontId="42" fillId="8" borderId="23" xfId="4" applyFont="1" applyFill="1" applyBorder="1" applyAlignment="1">
      <alignment horizontal="center" vertical="center" wrapText="1"/>
    </xf>
    <xf numFmtId="0" fontId="42" fillId="0" borderId="54" xfId="4" applyFont="1" applyFill="1" applyBorder="1" applyAlignment="1">
      <alignment horizontal="center" vertical="center" wrapText="1"/>
    </xf>
    <xf numFmtId="0" fontId="2" fillId="0" borderId="12" xfId="4" applyFont="1" applyBorder="1" applyAlignment="1">
      <alignment horizontal="center" vertical="center"/>
    </xf>
    <xf numFmtId="0" fontId="2" fillId="0" borderId="30" xfId="4" applyFont="1" applyBorder="1" applyAlignment="1">
      <alignment horizontal="center" vertical="center" wrapText="1"/>
    </xf>
    <xf numFmtId="0" fontId="2" fillId="0" borderId="3" xfId="4" applyFont="1" applyBorder="1" applyAlignment="1">
      <alignment horizontal="center" vertical="center" wrapText="1"/>
    </xf>
    <xf numFmtId="0" fontId="2" fillId="0" borderId="32" xfId="4" applyFont="1" applyBorder="1" applyAlignment="1">
      <alignment horizontal="center" vertical="center" wrapText="1"/>
    </xf>
    <xf numFmtId="0" fontId="2" fillId="0" borderId="7" xfId="4" applyFont="1" applyBorder="1" applyAlignment="1">
      <alignment horizontal="center" vertical="center"/>
    </xf>
    <xf numFmtId="0" fontId="2" fillId="0" borderId="25" xfId="4" applyFont="1" applyBorder="1" applyAlignment="1">
      <alignment horizontal="center" vertical="center" wrapText="1"/>
    </xf>
    <xf numFmtId="0" fontId="2" fillId="0" borderId="1" xfId="4" applyFont="1" applyBorder="1" applyAlignment="1">
      <alignment horizontal="center" vertical="center" wrapText="1"/>
    </xf>
    <xf numFmtId="0" fontId="42" fillId="3" borderId="22" xfId="4" applyFont="1" applyFill="1" applyBorder="1" applyAlignment="1">
      <alignment horizontal="center" vertical="center"/>
    </xf>
    <xf numFmtId="0" fontId="42" fillId="3" borderId="1" xfId="4" applyFont="1" applyFill="1" applyBorder="1" applyAlignment="1">
      <alignment horizontal="center" vertical="center" wrapText="1"/>
    </xf>
    <xf numFmtId="9" fontId="42" fillId="18" borderId="30" xfId="83" applyFont="1" applyFill="1" applyBorder="1" applyAlignment="1">
      <alignment horizontal="center" vertical="center"/>
    </xf>
    <xf numFmtId="9" fontId="42" fillId="18" borderId="3" xfId="83" applyFont="1" applyFill="1" applyBorder="1" applyAlignment="1">
      <alignment horizontal="center" vertical="center"/>
    </xf>
    <xf numFmtId="9" fontId="42" fillId="18" borderId="32" xfId="83" applyFont="1" applyFill="1" applyBorder="1" applyAlignment="1">
      <alignment horizontal="center" vertical="center" wrapText="1"/>
    </xf>
    <xf numFmtId="9" fontId="42" fillId="18" borderId="3" xfId="83" applyFont="1" applyFill="1" applyBorder="1" applyAlignment="1">
      <alignment horizontal="center" vertical="center" wrapText="1"/>
    </xf>
    <xf numFmtId="9" fontId="42" fillId="18" borderId="3" xfId="4" applyNumberFormat="1" applyFont="1" applyFill="1" applyBorder="1" applyAlignment="1">
      <alignment horizontal="center" vertical="center" wrapText="1"/>
    </xf>
    <xf numFmtId="2" fontId="42" fillId="18" borderId="50" xfId="83" applyNumberFormat="1" applyFont="1" applyFill="1" applyBorder="1" applyAlignment="1">
      <alignment horizontal="center" vertical="center"/>
    </xf>
    <xf numFmtId="0" fontId="25" fillId="14" borderId="67" xfId="0" applyFont="1" applyFill="1" applyBorder="1" applyAlignment="1">
      <alignment horizontal="center" vertical="center" wrapText="1"/>
    </xf>
    <xf numFmtId="168" fontId="43" fillId="2" borderId="0" xfId="0" applyNumberFormat="1" applyFont="1" applyFill="1" applyBorder="1" applyAlignment="1" applyProtection="1">
      <alignment horizontal="center" vertical="center"/>
    </xf>
    <xf numFmtId="0" fontId="27" fillId="14" borderId="7" xfId="0" applyFont="1" applyFill="1" applyBorder="1" applyAlignment="1" applyProtection="1">
      <alignment horizontal="center" vertical="center"/>
      <protection locked="0"/>
    </xf>
    <xf numFmtId="0" fontId="27" fillId="14" borderId="3" xfId="0" applyFont="1" applyFill="1" applyBorder="1" applyAlignment="1" applyProtection="1">
      <alignment horizontal="center" vertical="center"/>
      <protection locked="0"/>
    </xf>
    <xf numFmtId="0" fontId="27" fillId="14" borderId="1" xfId="0" applyFont="1" applyFill="1" applyBorder="1" applyAlignment="1" applyProtection="1">
      <alignment horizontal="center" vertical="center"/>
      <protection locked="0"/>
    </xf>
    <xf numFmtId="0" fontId="27" fillId="14" borderId="33" xfId="0" applyFont="1" applyFill="1" applyBorder="1" applyAlignment="1" applyProtection="1">
      <alignment horizontal="center" vertical="center"/>
      <protection locked="0"/>
    </xf>
    <xf numFmtId="0" fontId="27" fillId="14" borderId="33" xfId="0" applyFont="1" applyFill="1" applyBorder="1" applyAlignment="1">
      <alignment horizontal="center" vertical="center" wrapText="1"/>
    </xf>
    <xf numFmtId="0" fontId="7" fillId="0" borderId="0" xfId="0" applyFont="1" applyAlignment="1">
      <alignment horizontal="center"/>
    </xf>
    <xf numFmtId="0" fontId="15" fillId="0" borderId="0" xfId="0" applyFont="1" applyFill="1" applyBorder="1" applyAlignment="1">
      <alignment horizontal="center" vertical="top" wrapText="1"/>
    </xf>
    <xf numFmtId="0" fontId="28" fillId="14" borderId="1" xfId="0" applyFont="1" applyFill="1" applyBorder="1" applyAlignment="1">
      <alignment horizontal="center" vertical="center" wrapText="1"/>
    </xf>
    <xf numFmtId="0" fontId="39" fillId="14" borderId="42" xfId="0" applyFont="1" applyFill="1" applyBorder="1" applyAlignment="1">
      <alignment vertical="center" wrapText="1"/>
    </xf>
    <xf numFmtId="0" fontId="39" fillId="14" borderId="14" xfId="0" applyFont="1" applyFill="1" applyBorder="1" applyAlignment="1">
      <alignment vertical="center" wrapText="1"/>
    </xf>
    <xf numFmtId="0" fontId="4" fillId="14" borderId="27" xfId="0" applyFont="1" applyFill="1" applyBorder="1" applyAlignment="1" applyProtection="1">
      <alignment horizontal="center" vertical="center"/>
      <protection locked="0"/>
    </xf>
    <xf numFmtId="0" fontId="4" fillId="14" borderId="7" xfId="0" applyFont="1" applyFill="1" applyBorder="1" applyAlignment="1" applyProtection="1">
      <alignment horizontal="center" vertical="center"/>
      <protection locked="0"/>
    </xf>
    <xf numFmtId="0" fontId="38" fillId="14" borderId="12" xfId="0" applyFont="1" applyFill="1" applyBorder="1" applyAlignment="1">
      <alignment horizontal="center" vertical="center" wrapText="1"/>
    </xf>
    <xf numFmtId="0" fontId="38" fillId="14" borderId="67" xfId="0" applyFont="1" applyFill="1" applyBorder="1" applyAlignment="1">
      <alignment horizontal="center" vertical="center" wrapText="1"/>
    </xf>
    <xf numFmtId="0" fontId="38" fillId="14" borderId="13" xfId="0" applyFont="1" applyFill="1" applyBorder="1" applyAlignment="1">
      <alignment horizontal="center" vertical="center" wrapText="1"/>
    </xf>
    <xf numFmtId="0" fontId="38" fillId="14" borderId="24" xfId="0" applyFont="1" applyFill="1" applyBorder="1" applyAlignment="1">
      <alignment horizontal="center" vertical="center" wrapText="1"/>
    </xf>
    <xf numFmtId="0" fontId="25" fillId="0" borderId="37"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wrapText="1"/>
    </xf>
    <xf numFmtId="0" fontId="27" fillId="15" borderId="33"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6" fillId="15" borderId="1" xfId="0" applyFont="1" applyFill="1" applyBorder="1" applyAlignment="1">
      <alignment horizontal="center" vertical="center" wrapText="1"/>
    </xf>
    <xf numFmtId="0" fontId="27" fillId="15" borderId="22" xfId="0" applyFont="1" applyFill="1" applyBorder="1" applyAlignment="1" applyProtection="1">
      <alignment horizontal="center" vertical="center" wrapText="1"/>
    </xf>
    <xf numFmtId="0" fontId="38" fillId="14" borderId="68" xfId="0" applyFont="1" applyFill="1" applyBorder="1" applyAlignment="1">
      <alignment horizontal="center" vertical="center" wrapText="1"/>
    </xf>
    <xf numFmtId="0" fontId="36" fillId="0" borderId="1" xfId="82" applyFont="1" applyBorder="1" applyAlignment="1">
      <alignment horizontal="center" vertical="center" wrapText="1"/>
    </xf>
    <xf numFmtId="0" fontId="36" fillId="0" borderId="69" xfId="82" applyFont="1" applyBorder="1" applyAlignment="1">
      <alignment horizontal="center" vertical="center" wrapText="1"/>
    </xf>
    <xf numFmtId="0" fontId="25" fillId="15" borderId="20" xfId="0" applyFont="1" applyFill="1" applyBorder="1" applyAlignment="1">
      <alignment horizontal="center" vertical="center" wrapText="1"/>
    </xf>
    <xf numFmtId="0" fontId="25" fillId="0" borderId="53" xfId="0" applyFont="1" applyBorder="1" applyAlignment="1">
      <alignment horizontal="center" vertical="center"/>
    </xf>
    <xf numFmtId="0" fontId="25" fillId="15" borderId="6" xfId="0" applyFont="1" applyFill="1" applyBorder="1" applyAlignment="1">
      <alignment horizontal="center" vertical="center" wrapText="1"/>
    </xf>
    <xf numFmtId="0" fontId="25" fillId="15" borderId="38" xfId="0" applyFont="1" applyFill="1" applyBorder="1" applyAlignment="1">
      <alignment horizontal="left" vertical="top" wrapText="1"/>
    </xf>
    <xf numFmtId="0" fontId="25" fillId="17" borderId="1" xfId="0" applyFont="1" applyFill="1" applyBorder="1" applyAlignment="1">
      <alignment vertical="center" wrapText="1"/>
    </xf>
    <xf numFmtId="0" fontId="25" fillId="17" borderId="2" xfId="0" applyFont="1" applyFill="1" applyBorder="1" applyAlignment="1">
      <alignment horizontal="left" vertical="top" wrapText="1"/>
    </xf>
    <xf numFmtId="0" fontId="26" fillId="15" borderId="3" xfId="0" applyFont="1" applyFill="1" applyBorder="1" applyAlignment="1" applyProtection="1">
      <alignment horizontal="center" vertical="center"/>
      <protection locked="0"/>
    </xf>
    <xf numFmtId="0" fontId="26" fillId="15" borderId="1" xfId="0" applyFont="1" applyFill="1" applyBorder="1" applyAlignment="1" applyProtection="1">
      <alignment horizontal="center" vertical="center"/>
      <protection locked="0"/>
    </xf>
    <xf numFmtId="169" fontId="25" fillId="15" borderId="6" xfId="0" applyNumberFormat="1" applyFont="1" applyFill="1" applyBorder="1" applyAlignment="1">
      <alignment horizontal="center" vertical="center" wrapText="1"/>
    </xf>
    <xf numFmtId="49" fontId="25" fillId="15" borderId="33" xfId="0" applyNumberFormat="1" applyFont="1" applyFill="1" applyBorder="1" applyAlignment="1">
      <alignment horizontal="center" vertical="center" wrapText="1"/>
    </xf>
    <xf numFmtId="49" fontId="25" fillId="15" borderId="1" xfId="0" applyNumberFormat="1" applyFont="1" applyFill="1" applyBorder="1" applyAlignment="1">
      <alignment horizontal="center" vertical="center" wrapText="1"/>
    </xf>
    <xf numFmtId="0" fontId="27" fillId="15" borderId="8" xfId="0" applyFont="1" applyFill="1" applyBorder="1" applyAlignment="1" applyProtection="1">
      <alignment vertical="top" wrapText="1"/>
    </xf>
    <xf numFmtId="0" fontId="27" fillId="15" borderId="4" xfId="0" applyFont="1" applyFill="1" applyBorder="1" applyAlignment="1" applyProtection="1">
      <alignment vertical="top" wrapText="1"/>
    </xf>
    <xf numFmtId="0" fontId="27" fillId="15" borderId="3" xfId="0" applyFont="1" applyFill="1" applyBorder="1" applyAlignment="1" applyProtection="1">
      <alignment vertical="top" wrapText="1"/>
    </xf>
    <xf numFmtId="0" fontId="27" fillId="15" borderId="1" xfId="0" applyFont="1" applyFill="1" applyBorder="1" applyAlignment="1" applyProtection="1">
      <alignment horizontal="center" vertical="center" wrapText="1"/>
    </xf>
    <xf numFmtId="0" fontId="27" fillId="0" borderId="1" xfId="0" applyFont="1" applyBorder="1" applyAlignment="1" applyProtection="1">
      <alignment horizontal="center" vertical="top" wrapText="1"/>
    </xf>
    <xf numFmtId="0" fontId="27" fillId="15" borderId="1" xfId="0" applyFont="1" applyFill="1" applyBorder="1" applyAlignment="1" applyProtection="1">
      <alignment horizontal="center" vertical="center" wrapText="1"/>
      <protection locked="0"/>
    </xf>
    <xf numFmtId="49" fontId="27" fillId="15" borderId="1" xfId="0" applyNumberFormat="1" applyFont="1" applyFill="1" applyBorder="1" applyAlignment="1" applyProtection="1">
      <alignment horizontal="center" vertical="center" wrapText="1"/>
    </xf>
    <xf numFmtId="0" fontId="26" fillId="15" borderId="1" xfId="0" applyFont="1" applyFill="1" applyBorder="1" applyAlignment="1" applyProtection="1">
      <alignment vertical="top" wrapText="1"/>
      <protection locked="0"/>
    </xf>
    <xf numFmtId="0" fontId="27" fillId="15" borderId="1" xfId="0" applyFont="1" applyFill="1" applyBorder="1" applyAlignment="1" applyProtection="1">
      <alignment horizontal="left" vertical="top" wrapText="1"/>
    </xf>
    <xf numFmtId="0" fontId="27" fillId="15" borderId="3" xfId="0" applyFont="1" applyFill="1" applyBorder="1" applyAlignment="1" applyProtection="1">
      <alignment horizontal="center" vertical="center" wrapText="1"/>
    </xf>
    <xf numFmtId="0" fontId="27" fillId="15" borderId="3" xfId="0" applyFont="1" applyFill="1" applyBorder="1" applyAlignment="1" applyProtection="1">
      <alignment horizontal="left" vertical="top" wrapText="1"/>
    </xf>
    <xf numFmtId="0" fontId="25" fillId="0" borderId="70" xfId="0" applyFont="1" applyBorder="1" applyAlignment="1">
      <alignment horizontal="left" vertical="center" wrapText="1"/>
    </xf>
    <xf numFmtId="0" fontId="27" fillId="2" borderId="2" xfId="0" applyFont="1" applyFill="1" applyBorder="1" applyAlignment="1" applyProtection="1">
      <alignment vertical="center" wrapText="1"/>
      <protection locked="0"/>
    </xf>
    <xf numFmtId="0" fontId="25" fillId="2" borderId="1" xfId="0" applyFont="1" applyFill="1" applyBorder="1" applyAlignment="1">
      <alignment horizontal="left" vertical="center" wrapText="1"/>
    </xf>
    <xf numFmtId="0" fontId="36" fillId="2" borderId="1" xfId="82"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top" wrapText="1"/>
    </xf>
    <xf numFmtId="14" fontId="25" fillId="2" borderId="33" xfId="0" applyNumberFormat="1" applyFont="1" applyFill="1" applyBorder="1" applyAlignment="1">
      <alignment horizontal="center" vertical="center" wrapText="1"/>
    </xf>
    <xf numFmtId="14" fontId="27" fillId="2" borderId="3" xfId="0" applyNumberFormat="1" applyFont="1" applyFill="1" applyBorder="1" applyAlignment="1">
      <alignment horizontal="center" vertical="center" wrapText="1"/>
    </xf>
    <xf numFmtId="0" fontId="27" fillId="20"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left" vertical="top" wrapText="1"/>
    </xf>
    <xf numFmtId="0" fontId="27" fillId="14" borderId="3" xfId="0"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wrapText="1"/>
    </xf>
    <xf numFmtId="0" fontId="21" fillId="2" borderId="0" xfId="0" applyFont="1" applyFill="1" applyBorder="1" applyAlignment="1" applyProtection="1">
      <alignment horizontal="center"/>
    </xf>
    <xf numFmtId="0" fontId="31" fillId="0" borderId="4"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19" fillId="0" borderId="0" xfId="0" applyFont="1" applyAlignment="1" applyProtection="1">
      <alignment horizontal="center" vertical="center"/>
      <protection locked="0"/>
    </xf>
    <xf numFmtId="0" fontId="27" fillId="0" borderId="46"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27" fillId="0" borderId="45" xfId="0" applyFont="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53"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0" xfId="1" applyFont="1" applyFill="1" applyBorder="1" applyAlignment="1">
      <alignment horizontal="center" vertical="center" wrapText="1"/>
    </xf>
    <xf numFmtId="0" fontId="3" fillId="4" borderId="29" xfId="1" applyFont="1" applyFill="1" applyBorder="1" applyAlignment="1">
      <alignment horizontal="center" vertical="center" wrapText="1"/>
    </xf>
    <xf numFmtId="0" fontId="3" fillId="4" borderId="51" xfId="1" applyFont="1" applyFill="1" applyBorder="1" applyAlignment="1">
      <alignment horizontal="center"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18" fillId="9" borderId="18" xfId="1" applyFont="1" applyFill="1" applyBorder="1" applyAlignment="1">
      <alignment horizontal="center" vertical="center" wrapText="1"/>
    </xf>
    <xf numFmtId="0" fontId="18" fillId="9" borderId="19" xfId="1" applyFont="1" applyFill="1" applyBorder="1" applyAlignment="1">
      <alignment horizontal="center" vertical="center" wrapText="1"/>
    </xf>
    <xf numFmtId="0" fontId="18" fillId="9" borderId="40" xfId="1" applyFont="1" applyFill="1" applyBorder="1" applyAlignment="1">
      <alignment horizontal="center" vertical="center" wrapText="1"/>
    </xf>
    <xf numFmtId="0" fontId="9" fillId="0" borderId="36" xfId="0" applyFont="1" applyBorder="1" applyAlignment="1">
      <alignment horizontal="center"/>
    </xf>
    <xf numFmtId="0" fontId="9" fillId="0" borderId="31" xfId="0" applyFont="1" applyBorder="1" applyAlignment="1">
      <alignment horizontal="center"/>
    </xf>
    <xf numFmtId="0" fontId="9" fillId="0" borderId="50" xfId="0" applyFont="1" applyBorder="1" applyAlignment="1">
      <alignment horizontal="center"/>
    </xf>
    <xf numFmtId="0" fontId="27" fillId="0" borderId="10"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14" fontId="4" fillId="2" borderId="5" xfId="0" applyNumberFormat="1"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2" fillId="9" borderId="15" xfId="0" applyFont="1" applyFill="1" applyBorder="1" applyAlignment="1">
      <alignment horizontal="center" vertical="center" wrapText="1"/>
    </xf>
    <xf numFmtId="0" fontId="32" fillId="9" borderId="29" xfId="0" applyFont="1" applyFill="1" applyBorder="1" applyAlignment="1">
      <alignment horizontal="center" vertical="center" wrapText="1"/>
    </xf>
    <xf numFmtId="0" fontId="32" fillId="9" borderId="51" xfId="0" applyFont="1" applyFill="1" applyBorder="1" applyAlignment="1">
      <alignment horizontal="center" vertical="center" wrapText="1"/>
    </xf>
    <xf numFmtId="0" fontId="4" fillId="2" borderId="18"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0" fontId="4" fillId="2" borderId="40" xfId="0" applyFont="1" applyFill="1" applyBorder="1" applyAlignment="1" applyProtection="1">
      <alignment horizontal="left" vertical="center"/>
    </xf>
    <xf numFmtId="0" fontId="18" fillId="13" borderId="18" xfId="1" applyFont="1" applyFill="1" applyBorder="1" applyAlignment="1">
      <alignment horizontal="center" vertical="center" wrapText="1"/>
    </xf>
    <xf numFmtId="0" fontId="18" fillId="13" borderId="19" xfId="1" applyFont="1" applyFill="1" applyBorder="1" applyAlignment="1">
      <alignment horizontal="center" vertical="center" wrapText="1"/>
    </xf>
    <xf numFmtId="0" fontId="18" fillId="13" borderId="40" xfId="1" applyFont="1" applyFill="1" applyBorder="1" applyAlignment="1">
      <alignment horizontal="center" vertical="center" wrapText="1"/>
    </xf>
    <xf numFmtId="0" fontId="18" fillId="11" borderId="18" xfId="1" applyFont="1" applyFill="1" applyBorder="1" applyAlignment="1">
      <alignment horizontal="center" vertical="center" wrapText="1"/>
    </xf>
    <xf numFmtId="0" fontId="18" fillId="11" borderId="19" xfId="1" applyFont="1" applyFill="1" applyBorder="1" applyAlignment="1">
      <alignment horizontal="center" vertical="center" wrapText="1"/>
    </xf>
    <xf numFmtId="0" fontId="18" fillId="11" borderId="40" xfId="1" applyFont="1" applyFill="1" applyBorder="1" applyAlignment="1">
      <alignment horizontal="center" vertical="center" wrapText="1"/>
    </xf>
    <xf numFmtId="0" fontId="27" fillId="0" borderId="3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18" fillId="4" borderId="17" xfId="1"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33" xfId="0" applyFont="1" applyBorder="1" applyAlignment="1" applyProtection="1">
      <alignment horizontal="left" vertical="center" wrapText="1"/>
    </xf>
    <xf numFmtId="0" fontId="25" fillId="0" borderId="48" xfId="0" applyFont="1" applyBorder="1" applyAlignment="1">
      <alignment horizontal="left" vertical="center" wrapText="1"/>
    </xf>
    <xf numFmtId="0" fontId="25" fillId="0" borderId="49" xfId="0" applyFont="1" applyBorder="1" applyAlignment="1">
      <alignment horizontal="left"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37" fillId="0" borderId="26" xfId="0" applyFont="1" applyBorder="1" applyAlignment="1">
      <alignment horizontal="center"/>
    </xf>
    <xf numFmtId="0" fontId="37" fillId="0" borderId="50" xfId="0" applyFont="1" applyBorder="1" applyAlignment="1">
      <alignment horizontal="center"/>
    </xf>
    <xf numFmtId="3" fontId="4" fillId="2" borderId="5"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left" vertical="center"/>
    </xf>
    <xf numFmtId="0" fontId="4" fillId="2" borderId="38" xfId="0" applyNumberFormat="1" applyFont="1" applyFill="1" applyBorder="1" applyAlignment="1" applyProtection="1">
      <alignment horizontal="left" vertical="center"/>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4" borderId="33"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4" borderId="3" xfId="0" applyFont="1" applyFill="1" applyBorder="1" applyAlignment="1">
      <alignment horizontal="center" vertical="center" wrapText="1"/>
    </xf>
    <xf numFmtId="0" fontId="27" fillId="14" borderId="33" xfId="0" applyFont="1" applyFill="1" applyBorder="1" applyAlignment="1">
      <alignment horizontal="center" vertical="top" wrapText="1"/>
    </xf>
    <xf numFmtId="0" fontId="27" fillId="14" borderId="4" xfId="0" applyFont="1" applyFill="1" applyBorder="1" applyAlignment="1">
      <alignment horizontal="center" vertical="top" wrapText="1"/>
    </xf>
    <xf numFmtId="0" fontId="27" fillId="14" borderId="3" xfId="0" applyFont="1" applyFill="1" applyBorder="1" applyAlignment="1">
      <alignment horizontal="center" vertical="top" wrapText="1"/>
    </xf>
    <xf numFmtId="0" fontId="25" fillId="15" borderId="33" xfId="0" applyFont="1" applyFill="1" applyBorder="1" applyAlignment="1">
      <alignment horizontal="center" vertical="center" wrapText="1"/>
    </xf>
    <xf numFmtId="0" fontId="25" fillId="19" borderId="1" xfId="0" applyFont="1" applyFill="1" applyBorder="1" applyAlignment="1">
      <alignment horizontal="center" vertical="center" wrapText="1"/>
    </xf>
    <xf numFmtId="0" fontId="25" fillId="15" borderId="3" xfId="0" applyFont="1" applyFill="1" applyBorder="1" applyAlignment="1">
      <alignment horizontal="center" vertical="center" wrapText="1"/>
    </xf>
    <xf numFmtId="0" fontId="9" fillId="0" borderId="27" xfId="0" applyFont="1" applyBorder="1" applyAlignment="1">
      <alignment horizontal="left"/>
    </xf>
    <xf numFmtId="0" fontId="9" fillId="0" borderId="28" xfId="0" applyFont="1" applyBorder="1" applyAlignment="1">
      <alignment horizontal="left"/>
    </xf>
    <xf numFmtId="0" fontId="9" fillId="0" borderId="37" xfId="0" applyFont="1" applyBorder="1" applyAlignment="1">
      <alignment horizontal="left"/>
    </xf>
    <xf numFmtId="168" fontId="4" fillId="2" borderId="35" xfId="0" applyNumberFormat="1" applyFont="1" applyFill="1" applyBorder="1" applyAlignment="1" applyProtection="1">
      <alignment horizontal="left" vertical="center"/>
    </xf>
    <xf numFmtId="168" fontId="4" fillId="2" borderId="37" xfId="0" applyNumberFormat="1" applyFont="1" applyFill="1" applyBorder="1" applyAlignment="1" applyProtection="1">
      <alignment horizontal="left" vertical="center"/>
    </xf>
    <xf numFmtId="168" fontId="4" fillId="2" borderId="39" xfId="0" applyNumberFormat="1" applyFont="1" applyFill="1" applyBorder="1" applyAlignment="1" applyProtection="1">
      <alignment horizontal="center" vertical="center"/>
    </xf>
    <xf numFmtId="168" fontId="4" fillId="2" borderId="38" xfId="0" applyNumberFormat="1" applyFont="1" applyFill="1" applyBorder="1" applyAlignment="1" applyProtection="1">
      <alignment horizontal="center" vertical="center"/>
    </xf>
    <xf numFmtId="0" fontId="27" fillId="0" borderId="24" xfId="0" applyFont="1" applyBorder="1" applyAlignment="1" applyProtection="1">
      <alignment horizontal="center" vertical="center" wrapText="1"/>
    </xf>
    <xf numFmtId="0" fontId="25" fillId="19" borderId="1" xfId="0" applyFont="1" applyFill="1" applyBorder="1" applyAlignment="1">
      <alignment horizontal="left" vertical="center" wrapText="1"/>
    </xf>
    <xf numFmtId="0" fontId="25" fillId="0" borderId="3" xfId="0" applyFont="1" applyBorder="1" applyAlignment="1">
      <alignment horizontal="left" vertical="center" wrapText="1"/>
    </xf>
    <xf numFmtId="0" fontId="27" fillId="0" borderId="33" xfId="0" applyFont="1" applyBorder="1" applyAlignment="1" applyProtection="1">
      <alignment horizontal="center" vertical="top" wrapText="1"/>
    </xf>
    <xf numFmtId="0" fontId="27" fillId="0" borderId="3" xfId="0" applyFont="1" applyBorder="1" applyAlignment="1" applyProtection="1">
      <alignment horizontal="center" vertical="top" wrapText="1"/>
    </xf>
    <xf numFmtId="0" fontId="4" fillId="2" borderId="27" xfId="0" applyFont="1" applyFill="1" applyBorder="1" applyAlignment="1" applyProtection="1">
      <alignment horizontal="left" vertical="top"/>
    </xf>
    <xf numFmtId="0" fontId="4" fillId="2" borderId="28" xfId="0" applyFont="1" applyFill="1" applyBorder="1" applyAlignment="1" applyProtection="1">
      <alignment horizontal="left" vertical="top"/>
    </xf>
    <xf numFmtId="0" fontId="4" fillId="2" borderId="37" xfId="0" applyFont="1" applyFill="1" applyBorder="1" applyAlignment="1" applyProtection="1">
      <alignment horizontal="left" vertical="top"/>
    </xf>
    <xf numFmtId="0" fontId="42" fillId="4" borderId="24" xfId="4" applyFont="1" applyFill="1" applyBorder="1" applyAlignment="1">
      <alignment horizontal="center" vertical="center"/>
    </xf>
    <xf numFmtId="0" fontId="42" fillId="4" borderId="9" xfId="4" applyFont="1" applyFill="1" applyBorder="1" applyAlignment="1">
      <alignment horizontal="center" vertical="center"/>
    </xf>
    <xf numFmtId="0" fontId="42" fillId="4" borderId="42" xfId="4" applyFont="1" applyFill="1" applyBorder="1" applyAlignment="1">
      <alignment horizontal="center" vertical="center"/>
    </xf>
    <xf numFmtId="0" fontId="0" fillId="18" borderId="53" xfId="0" applyFill="1" applyBorder="1" applyAlignment="1">
      <alignment horizontal="center"/>
    </xf>
    <xf numFmtId="0" fontId="40" fillId="2" borderId="29" xfId="0" applyFont="1" applyFill="1" applyBorder="1" applyAlignment="1">
      <alignment horizontal="center"/>
    </xf>
    <xf numFmtId="0" fontId="0" fillId="0" borderId="0" xfId="0" applyFont="1" applyFill="1" applyAlignment="1">
      <alignment horizontal="center"/>
    </xf>
    <xf numFmtId="49" fontId="2" fillId="0" borderId="25" xfId="4" applyNumberFormat="1" applyFont="1" applyBorder="1" applyAlignment="1">
      <alignment horizontal="center" vertical="center" wrapText="1"/>
    </xf>
    <xf numFmtId="49" fontId="2" fillId="0" borderId="62" xfId="4" applyNumberFormat="1" applyFont="1" applyBorder="1" applyAlignment="1">
      <alignment horizontal="center" vertical="center" wrapText="1"/>
    </xf>
    <xf numFmtId="0" fontId="42" fillId="3" borderId="11" xfId="4" applyFont="1" applyFill="1" applyBorder="1" applyAlignment="1">
      <alignment horizontal="center" vertical="center" wrapText="1"/>
    </xf>
    <xf numFmtId="0" fontId="42" fillId="3" borderId="14" xfId="4" applyFont="1" applyFill="1" applyBorder="1" applyAlignment="1">
      <alignment horizontal="center" vertical="center" wrapText="1"/>
    </xf>
    <xf numFmtId="0" fontId="42" fillId="4" borderId="63" xfId="4" applyFont="1" applyFill="1" applyBorder="1" applyAlignment="1">
      <alignment horizontal="center" vertical="center"/>
    </xf>
    <xf numFmtId="0" fontId="42" fillId="4" borderId="64" xfId="4" applyFont="1" applyFill="1" applyBorder="1" applyAlignment="1">
      <alignment horizontal="center" vertical="center"/>
    </xf>
    <xf numFmtId="0" fontId="42" fillId="4" borderId="62" xfId="4" applyFont="1" applyFill="1" applyBorder="1" applyAlignment="1">
      <alignment horizontal="center" vertical="center"/>
    </xf>
    <xf numFmtId="2" fontId="2" fillId="0" borderId="2" xfId="4" applyNumberFormat="1" applyFont="1" applyBorder="1" applyAlignment="1">
      <alignment horizontal="center" vertical="center" wrapText="1"/>
    </xf>
    <xf numFmtId="2" fontId="2" fillId="0" borderId="11" xfId="4" applyNumberFormat="1" applyFont="1" applyBorder="1" applyAlignment="1">
      <alignment horizontal="center" vertical="center" wrapText="1"/>
    </xf>
    <xf numFmtId="0" fontId="42" fillId="4" borderId="65" xfId="4" applyFont="1" applyFill="1" applyBorder="1" applyAlignment="1">
      <alignment horizontal="center" vertical="center"/>
    </xf>
    <xf numFmtId="0" fontId="42" fillId="4" borderId="66" xfId="4" applyFont="1" applyFill="1" applyBorder="1" applyAlignment="1">
      <alignment horizontal="center" vertical="center"/>
    </xf>
    <xf numFmtId="0" fontId="42" fillId="4" borderId="61" xfId="4" applyFont="1" applyFill="1" applyBorder="1" applyAlignment="1">
      <alignment horizontal="center" vertical="center"/>
    </xf>
    <xf numFmtId="0" fontId="41" fillId="2" borderId="0" xfId="0" applyFont="1" applyFill="1" applyAlignment="1">
      <alignment horizontal="center"/>
    </xf>
    <xf numFmtId="0" fontId="42" fillId="4" borderId="27" xfId="32" applyFont="1" applyFill="1" applyBorder="1" applyAlignment="1">
      <alignment horizontal="center" vertical="center"/>
    </xf>
    <xf numFmtId="0" fontId="42" fillId="4" borderId="5" xfId="32" applyFont="1" applyFill="1" applyBorder="1" applyAlignment="1">
      <alignment horizontal="center" vertical="center"/>
    </xf>
    <xf numFmtId="0" fontId="42" fillId="3" borderId="55" xfId="4" applyFont="1" applyFill="1" applyBorder="1" applyAlignment="1">
      <alignment horizontal="center" vertical="center" wrapText="1"/>
    </xf>
    <xf numFmtId="0" fontId="42" fillId="3" borderId="40" xfId="4" applyFont="1" applyFill="1" applyBorder="1" applyAlignment="1">
      <alignment horizontal="center" vertical="center" wrapText="1"/>
    </xf>
    <xf numFmtId="0" fontId="42" fillId="3" borderId="19" xfId="4" applyFont="1" applyFill="1" applyBorder="1" applyAlignment="1">
      <alignment horizontal="center" vertical="center" wrapText="1"/>
    </xf>
    <xf numFmtId="1" fontId="2" fillId="0" borderId="58" xfId="4" applyNumberFormat="1" applyFont="1" applyBorder="1" applyAlignment="1">
      <alignment horizontal="center" vertical="center" wrapText="1"/>
    </xf>
    <xf numFmtId="1" fontId="2" fillId="0" borderId="60" xfId="4" applyNumberFormat="1" applyFont="1" applyBorder="1" applyAlignment="1">
      <alignment horizontal="center" vertical="center" wrapText="1"/>
    </xf>
    <xf numFmtId="0" fontId="42" fillId="3" borderId="37" xfId="4" applyFont="1" applyFill="1" applyBorder="1" applyAlignment="1">
      <alignment horizontal="center" vertical="center" wrapText="1"/>
    </xf>
    <xf numFmtId="0" fontId="42" fillId="3" borderId="2" xfId="4" applyFont="1" applyFill="1" applyBorder="1" applyAlignment="1">
      <alignment horizontal="center" vertical="center" wrapText="1"/>
    </xf>
    <xf numFmtId="0" fontId="42" fillId="2" borderId="26" xfId="4" applyFont="1" applyFill="1" applyBorder="1" applyAlignment="1">
      <alignment horizontal="center" vertical="center"/>
    </xf>
    <xf numFmtId="0" fontId="42" fillId="2" borderId="50" xfId="4" applyFont="1" applyFill="1" applyBorder="1" applyAlignment="1">
      <alignment horizontal="center" vertical="center"/>
    </xf>
    <xf numFmtId="49" fontId="2" fillId="0" borderId="32" xfId="4" applyNumberFormat="1" applyFont="1" applyBorder="1" applyAlignment="1">
      <alignment horizontal="center" vertical="center" wrapText="1"/>
    </xf>
    <xf numFmtId="49" fontId="2" fillId="0" borderId="61" xfId="4" applyNumberFormat="1" applyFont="1" applyBorder="1" applyAlignment="1">
      <alignment horizontal="center" vertical="center" wrapText="1"/>
    </xf>
    <xf numFmtId="2" fontId="2" fillId="0" borderId="14" xfId="4" applyNumberFormat="1" applyFont="1" applyBorder="1" applyAlignment="1">
      <alignment horizontal="center" vertical="center" wrapText="1"/>
    </xf>
  </cellXfs>
  <cellStyles count="84">
    <cellStyle name="Euro" xfId="9"/>
    <cellStyle name="Euro 2" xfId="10"/>
    <cellStyle name="Graphics" xfId="11"/>
    <cellStyle name="Millares 10" xfId="12"/>
    <cellStyle name="Millares 10 2" xfId="13"/>
    <cellStyle name="Millares 11" xfId="14"/>
    <cellStyle name="Millares 2" xfId="15"/>
    <cellStyle name="Millares 2 2" xfId="16"/>
    <cellStyle name="Millares 2 3" xfId="17"/>
    <cellStyle name="Millares 2 3 2" xfId="18"/>
    <cellStyle name="Millares 3" xfId="19"/>
    <cellStyle name="Millares 3 2" xfId="20"/>
    <cellStyle name="Millares 4" xfId="21"/>
    <cellStyle name="Millares 5" xfId="22"/>
    <cellStyle name="Millares 6" xfId="23"/>
    <cellStyle name="Millares 7" xfId="24"/>
    <cellStyle name="Millares 8" xfId="25"/>
    <cellStyle name="Millares 9" xfId="26"/>
    <cellStyle name="Moneda 2" xfId="27"/>
    <cellStyle name="Moneda 2 2" xfId="2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ual" xfId="83" builtinId="5"/>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44">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EF9F4"/>
      <color rgb="FFFEF4EC"/>
      <color rgb="FFE8F5F8"/>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W60"/>
  <sheetViews>
    <sheetView showGridLines="0" topLeftCell="C1" zoomScale="55" zoomScaleNormal="55" zoomScaleSheetLayoutView="25" zoomScalePageLayoutView="70" workbookViewId="0">
      <selection activeCell="J11" sqref="J11"/>
    </sheetView>
  </sheetViews>
  <sheetFormatPr baseColWidth="10" defaultColWidth="20.7109375" defaultRowHeight="14.25"/>
  <cols>
    <col min="1" max="1" width="9.140625" style="1" customWidth="1"/>
    <col min="2" max="2" width="57.28515625" style="4" customWidth="1"/>
    <col min="3" max="3" width="30.42578125" style="4" customWidth="1"/>
    <col min="4" max="4" width="24.140625" style="1" customWidth="1"/>
    <col min="5" max="7" width="20.7109375" style="1" customWidth="1"/>
    <col min="8" max="8" width="25.7109375" style="2" customWidth="1"/>
    <col min="9" max="9" width="25.7109375" style="1" customWidth="1"/>
    <col min="10" max="10" width="35.7109375" style="1" customWidth="1"/>
    <col min="11" max="11" width="20.7109375" style="205" customWidth="1"/>
    <col min="12" max="12" width="21.85546875" style="1" customWidth="1"/>
    <col min="13" max="13" width="43.85546875" style="1" customWidth="1"/>
    <col min="14" max="14" width="6.85546875" style="1" customWidth="1"/>
    <col min="15" max="15" width="10.5703125" style="1" customWidth="1"/>
    <col min="16" max="16" width="39.5703125" style="1" customWidth="1"/>
    <col min="17" max="17" width="29.28515625" style="1" customWidth="1"/>
    <col min="18" max="18" width="56.7109375" style="1" customWidth="1"/>
    <col min="19" max="16384" width="20.7109375" style="1"/>
  </cols>
  <sheetData>
    <row r="1" spans="1:18" ht="15">
      <c r="A1" s="264"/>
      <c r="B1" s="264"/>
      <c r="C1" s="264"/>
      <c r="D1" s="264"/>
      <c r="E1" s="264"/>
      <c r="F1" s="264"/>
      <c r="G1" s="264"/>
      <c r="H1" s="264"/>
      <c r="I1" s="264"/>
      <c r="J1" s="264"/>
      <c r="K1" s="264"/>
      <c r="L1" s="264"/>
      <c r="M1" s="264"/>
      <c r="N1" s="264"/>
      <c r="O1" s="264"/>
      <c r="P1" s="264"/>
      <c r="Q1" s="12"/>
    </row>
    <row r="2" spans="1:18" ht="15.75">
      <c r="A2" s="288" t="s">
        <v>11</v>
      </c>
      <c r="B2" s="288"/>
      <c r="C2" s="288"/>
      <c r="D2" s="288"/>
      <c r="E2" s="288"/>
      <c r="F2" s="288"/>
      <c r="G2" s="288"/>
      <c r="H2" s="288"/>
      <c r="I2" s="288"/>
      <c r="J2" s="288"/>
      <c r="K2" s="288"/>
      <c r="L2" s="288"/>
      <c r="M2" s="288"/>
      <c r="N2" s="20"/>
      <c r="O2" s="20"/>
      <c r="P2" s="20"/>
      <c r="Q2" s="20"/>
    </row>
    <row r="3" spans="1:18">
      <c r="A3" s="289" t="s">
        <v>12</v>
      </c>
      <c r="B3" s="289"/>
      <c r="C3" s="289"/>
      <c r="D3" s="289"/>
      <c r="E3" s="289"/>
      <c r="F3" s="289"/>
      <c r="G3" s="289"/>
      <c r="H3" s="289"/>
      <c r="I3" s="289"/>
      <c r="J3" s="289"/>
      <c r="K3" s="289"/>
      <c r="L3" s="289"/>
      <c r="M3" s="289"/>
      <c r="N3" s="21"/>
      <c r="O3" s="21"/>
      <c r="P3" s="21"/>
      <c r="Q3" s="21"/>
    </row>
    <row r="4" spans="1:18" ht="20.25">
      <c r="A4" s="290" t="s">
        <v>162</v>
      </c>
      <c r="B4" s="290"/>
      <c r="C4" s="290"/>
      <c r="D4" s="290"/>
      <c r="E4" s="290"/>
      <c r="F4" s="290"/>
      <c r="G4" s="290"/>
      <c r="H4" s="290"/>
      <c r="I4" s="290"/>
      <c r="J4" s="290"/>
      <c r="K4" s="290"/>
      <c r="L4" s="290"/>
      <c r="M4" s="290"/>
      <c r="N4" s="22"/>
      <c r="O4" s="22"/>
      <c r="P4" s="22"/>
      <c r="Q4" s="22"/>
    </row>
    <row r="5" spans="1:18" ht="20.25">
      <c r="A5" s="290" t="s">
        <v>13</v>
      </c>
      <c r="B5" s="290"/>
      <c r="C5" s="290"/>
      <c r="D5" s="290"/>
      <c r="E5" s="290"/>
      <c r="F5" s="290"/>
      <c r="G5" s="290"/>
      <c r="H5" s="290"/>
      <c r="I5" s="290"/>
      <c r="J5" s="290"/>
      <c r="K5" s="290"/>
      <c r="L5" s="290"/>
      <c r="M5" s="290"/>
      <c r="N5" s="22"/>
      <c r="O5" s="22"/>
      <c r="P5" s="22"/>
      <c r="Q5" s="22"/>
    </row>
    <row r="6" spans="1:18" ht="21.75" thickBot="1">
      <c r="A6" s="13"/>
      <c r="B6" s="14"/>
      <c r="C6" s="14"/>
      <c r="D6" s="15"/>
      <c r="E6" s="15"/>
      <c r="F6" s="15"/>
      <c r="G6" s="15"/>
      <c r="H6" s="15"/>
      <c r="I6" s="16"/>
      <c r="J6" s="16"/>
      <c r="K6" s="199"/>
      <c r="L6" s="16"/>
      <c r="M6" s="17"/>
      <c r="N6" s="17"/>
      <c r="O6" s="17"/>
      <c r="P6" s="15"/>
      <c r="Q6" s="12"/>
    </row>
    <row r="7" spans="1:18" ht="33" customHeight="1" thickBot="1">
      <c r="A7" s="303" t="s">
        <v>14</v>
      </c>
      <c r="B7" s="304"/>
      <c r="C7" s="304"/>
      <c r="D7" s="304"/>
      <c r="E7" s="304"/>
      <c r="F7" s="304"/>
      <c r="G7" s="304"/>
      <c r="H7" s="304"/>
      <c r="I7" s="304"/>
      <c r="J7" s="304"/>
      <c r="K7" s="304"/>
      <c r="L7" s="304"/>
      <c r="M7" s="305"/>
      <c r="N7" s="19"/>
      <c r="O7" s="327" t="s">
        <v>130</v>
      </c>
      <c r="P7" s="328"/>
      <c r="Q7" s="328"/>
      <c r="R7" s="329"/>
    </row>
    <row r="8" spans="1:18" ht="24" customHeight="1">
      <c r="A8" s="358" t="s">
        <v>15</v>
      </c>
      <c r="B8" s="359"/>
      <c r="C8" s="359"/>
      <c r="D8" s="360"/>
      <c r="E8" s="306" t="s">
        <v>112</v>
      </c>
      <c r="F8" s="307"/>
      <c r="G8" s="307"/>
      <c r="H8" s="308"/>
      <c r="I8" s="346" t="s">
        <v>106</v>
      </c>
      <c r="J8" s="347"/>
      <c r="K8" s="348"/>
      <c r="L8" s="349" t="s">
        <v>164</v>
      </c>
      <c r="M8" s="350"/>
      <c r="N8" s="18"/>
      <c r="O8" s="131" t="s">
        <v>7</v>
      </c>
      <c r="P8" s="132" t="s">
        <v>3</v>
      </c>
      <c r="Q8" s="133" t="s">
        <v>128</v>
      </c>
      <c r="R8" s="134" t="s">
        <v>131</v>
      </c>
    </row>
    <row r="9" spans="1:18" ht="27" customHeight="1" thickBot="1">
      <c r="A9" s="294" t="s">
        <v>117</v>
      </c>
      <c r="B9" s="295"/>
      <c r="C9" s="295"/>
      <c r="D9" s="296"/>
      <c r="E9" s="300">
        <v>43084</v>
      </c>
      <c r="F9" s="301"/>
      <c r="G9" s="301"/>
      <c r="H9" s="302"/>
      <c r="I9" s="332">
        <v>1127</v>
      </c>
      <c r="J9" s="333"/>
      <c r="K9" s="334"/>
      <c r="L9" s="351" t="s">
        <v>163</v>
      </c>
      <c r="M9" s="352"/>
      <c r="N9" s="18"/>
      <c r="O9" s="135" t="s">
        <v>8</v>
      </c>
      <c r="P9" s="136" t="s">
        <v>2</v>
      </c>
      <c r="Q9" s="137" t="s">
        <v>123</v>
      </c>
      <c r="R9" s="138" t="s">
        <v>132</v>
      </c>
    </row>
    <row r="10" spans="1:18" ht="45" customHeight="1">
      <c r="A10" s="267"/>
      <c r="B10" s="267"/>
      <c r="C10" s="267"/>
      <c r="D10" s="267"/>
      <c r="E10" s="267"/>
      <c r="F10" s="267"/>
      <c r="G10" s="267"/>
      <c r="H10" s="267"/>
      <c r="I10" s="267"/>
      <c r="J10" s="267"/>
      <c r="K10" s="267"/>
      <c r="L10" s="267"/>
      <c r="M10" s="267"/>
      <c r="N10" s="267"/>
      <c r="O10" s="135" t="s">
        <v>10</v>
      </c>
      <c r="P10" s="139" t="s">
        <v>9</v>
      </c>
      <c r="Q10" s="140" t="s">
        <v>129</v>
      </c>
      <c r="R10" s="138" t="s">
        <v>133</v>
      </c>
    </row>
    <row r="11" spans="1:18" ht="46.5" customHeight="1" thickBot="1">
      <c r="A11" s="3"/>
      <c r="B11" s="5"/>
      <c r="C11" s="5"/>
      <c r="D11" s="3"/>
      <c r="E11" s="3"/>
      <c r="F11" s="3"/>
      <c r="G11" s="3"/>
      <c r="O11" s="135" t="s">
        <v>114</v>
      </c>
      <c r="P11" s="141" t="s">
        <v>108</v>
      </c>
      <c r="Q11" s="142" t="s">
        <v>125</v>
      </c>
      <c r="R11" s="138" t="s">
        <v>134</v>
      </c>
    </row>
    <row r="12" spans="1:18" ht="30.75" customHeight="1" thickBot="1">
      <c r="A12" s="312" t="s">
        <v>64</v>
      </c>
      <c r="B12" s="313"/>
      <c r="C12" s="313"/>
      <c r="D12" s="313"/>
      <c r="E12" s="313"/>
      <c r="F12" s="313"/>
      <c r="G12" s="314"/>
      <c r="H12" s="309" t="s">
        <v>27</v>
      </c>
      <c r="I12" s="310"/>
      <c r="J12" s="311"/>
      <c r="K12" s="291" t="s">
        <v>25</v>
      </c>
      <c r="L12" s="292"/>
      <c r="M12" s="293"/>
      <c r="N12" s="8"/>
      <c r="O12" s="143" t="s">
        <v>110</v>
      </c>
      <c r="P12" s="144" t="s">
        <v>115</v>
      </c>
      <c r="Q12" s="330"/>
      <c r="R12" s="331"/>
    </row>
    <row r="13" spans="1:18" ht="87" customHeight="1" thickBot="1">
      <c r="A13" s="63" t="s">
        <v>0</v>
      </c>
      <c r="B13" s="64" t="s">
        <v>28</v>
      </c>
      <c r="C13" s="64" t="s">
        <v>1</v>
      </c>
      <c r="D13" s="64" t="s">
        <v>30</v>
      </c>
      <c r="E13" s="24" t="s">
        <v>31</v>
      </c>
      <c r="F13" s="64" t="s">
        <v>29</v>
      </c>
      <c r="G13" s="65" t="s">
        <v>62</v>
      </c>
      <c r="H13" s="60" t="s">
        <v>63</v>
      </c>
      <c r="I13" s="61" t="s">
        <v>5</v>
      </c>
      <c r="J13" s="62" t="s">
        <v>6</v>
      </c>
      <c r="K13" s="58" t="s">
        <v>26</v>
      </c>
      <c r="L13" s="68" t="s">
        <v>65</v>
      </c>
      <c r="M13" s="59"/>
      <c r="N13" s="8"/>
    </row>
    <row r="14" spans="1:18" ht="24" customHeight="1" thickBot="1">
      <c r="A14" s="277" t="s">
        <v>32</v>
      </c>
      <c r="B14" s="278"/>
      <c r="C14" s="278"/>
      <c r="D14" s="278"/>
      <c r="E14" s="278"/>
      <c r="F14" s="283"/>
      <c r="G14" s="278"/>
      <c r="H14" s="278"/>
      <c r="I14" s="278"/>
      <c r="J14" s="278"/>
      <c r="K14" s="278"/>
      <c r="L14" s="278"/>
      <c r="M14" s="280"/>
      <c r="N14" s="8"/>
    </row>
    <row r="15" spans="1:18" ht="171.75" customHeight="1">
      <c r="A15" s="145">
        <v>1</v>
      </c>
      <c r="B15" s="146" t="s">
        <v>16</v>
      </c>
      <c r="C15" s="147" t="s">
        <v>66</v>
      </c>
      <c r="D15" s="148" t="s">
        <v>84</v>
      </c>
      <c r="E15" s="158">
        <v>3</v>
      </c>
      <c r="F15" s="149" t="s">
        <v>118</v>
      </c>
      <c r="G15" s="216">
        <v>3</v>
      </c>
      <c r="H15" s="150" t="s">
        <v>135</v>
      </c>
      <c r="I15" s="94" t="s">
        <v>136</v>
      </c>
      <c r="J15" s="95" t="s">
        <v>137</v>
      </c>
      <c r="K15" s="210" t="s">
        <v>2</v>
      </c>
      <c r="L15" s="113">
        <v>1</v>
      </c>
      <c r="M15" s="84" t="s">
        <v>160</v>
      </c>
      <c r="N15" s="8"/>
    </row>
    <row r="16" spans="1:18" ht="174" customHeight="1">
      <c r="A16" s="69">
        <v>2</v>
      </c>
      <c r="B16" s="28" t="s">
        <v>17</v>
      </c>
      <c r="C16" s="28" t="s">
        <v>67</v>
      </c>
      <c r="D16" s="76" t="s">
        <v>89</v>
      </c>
      <c r="E16" s="117">
        <v>7</v>
      </c>
      <c r="F16" s="124" t="s">
        <v>119</v>
      </c>
      <c r="G16" s="152">
        <v>6</v>
      </c>
      <c r="H16" s="223">
        <v>2</v>
      </c>
      <c r="I16" s="151" t="s">
        <v>165</v>
      </c>
      <c r="J16" s="251" t="s">
        <v>195</v>
      </c>
      <c r="K16" s="211" t="s">
        <v>2</v>
      </c>
      <c r="L16" s="87">
        <v>3.5</v>
      </c>
      <c r="M16" s="85" t="s">
        <v>160</v>
      </c>
      <c r="N16" s="23"/>
    </row>
    <row r="17" spans="1:16" s="6" customFormat="1" ht="180">
      <c r="A17" s="69">
        <v>3</v>
      </c>
      <c r="B17" s="217" t="s">
        <v>116</v>
      </c>
      <c r="C17" s="28" t="s">
        <v>68</v>
      </c>
      <c r="D17" s="77" t="s">
        <v>85</v>
      </c>
      <c r="E17" s="118">
        <v>7</v>
      </c>
      <c r="F17" s="124" t="s">
        <v>120</v>
      </c>
      <c r="G17" s="124">
        <v>3</v>
      </c>
      <c r="H17" s="224">
        <v>1</v>
      </c>
      <c r="I17" s="244" t="s">
        <v>166</v>
      </c>
      <c r="J17" s="96" t="s">
        <v>167</v>
      </c>
      <c r="K17" s="200" t="s">
        <v>2</v>
      </c>
      <c r="L17" s="87">
        <v>2.2999999999999998</v>
      </c>
      <c r="M17" s="85" t="s">
        <v>160</v>
      </c>
      <c r="N17" s="9"/>
    </row>
    <row r="18" spans="1:16" s="6" customFormat="1" ht="37.5">
      <c r="A18" s="297">
        <v>4</v>
      </c>
      <c r="B18" s="29" t="s">
        <v>18</v>
      </c>
      <c r="C18" s="285" t="s">
        <v>88</v>
      </c>
      <c r="D18" s="285" t="s">
        <v>87</v>
      </c>
      <c r="E18" s="119">
        <v>3</v>
      </c>
      <c r="F18" s="125"/>
      <c r="G18" s="126"/>
      <c r="H18" s="97"/>
      <c r="I18" s="343" t="s">
        <v>171</v>
      </c>
      <c r="J18" s="98"/>
      <c r="K18" s="198"/>
      <c r="L18" s="161"/>
      <c r="M18" s="159"/>
      <c r="N18" s="9"/>
    </row>
    <row r="19" spans="1:16" s="6" customFormat="1" ht="106.5" customHeight="1">
      <c r="A19" s="298"/>
      <c r="B19" s="252" t="s">
        <v>19</v>
      </c>
      <c r="C19" s="354"/>
      <c r="D19" s="354"/>
      <c r="E19" s="253">
        <v>1</v>
      </c>
      <c r="F19" s="254" t="s">
        <v>119</v>
      </c>
      <c r="G19" s="254">
        <v>4</v>
      </c>
      <c r="H19" s="255">
        <v>1</v>
      </c>
      <c r="I19" s="344"/>
      <c r="J19" s="256" t="s">
        <v>170</v>
      </c>
      <c r="K19" s="225" t="s">
        <v>2</v>
      </c>
      <c r="L19" s="162">
        <v>0.25</v>
      </c>
      <c r="M19" s="164" t="s">
        <v>160</v>
      </c>
      <c r="N19" s="9"/>
    </row>
    <row r="20" spans="1:16" s="6" customFormat="1" ht="69" customHeight="1">
      <c r="A20" s="299"/>
      <c r="B20" s="31" t="s">
        <v>20</v>
      </c>
      <c r="C20" s="355"/>
      <c r="D20" s="355"/>
      <c r="E20" s="120">
        <v>2</v>
      </c>
      <c r="F20" s="127"/>
      <c r="G20" s="128"/>
      <c r="H20" s="99"/>
      <c r="I20" s="345"/>
      <c r="J20" s="100"/>
      <c r="K20" s="212" t="s">
        <v>2</v>
      </c>
      <c r="L20" s="163">
        <v>0.5</v>
      </c>
      <c r="M20" s="209" t="s">
        <v>160</v>
      </c>
      <c r="N20" s="9"/>
    </row>
    <row r="21" spans="1:16" s="6" customFormat="1" ht="23.25" customHeight="1">
      <c r="A21" s="297">
        <v>5</v>
      </c>
      <c r="B21" s="32" t="s">
        <v>21</v>
      </c>
      <c r="C21" s="285" t="s">
        <v>69</v>
      </c>
      <c r="D21" s="285" t="s">
        <v>86</v>
      </c>
      <c r="E21" s="119">
        <v>10</v>
      </c>
      <c r="F21" s="125"/>
      <c r="G21" s="129"/>
      <c r="H21" s="154"/>
      <c r="I21" s="155"/>
      <c r="J21" s="98"/>
      <c r="K21" s="213"/>
      <c r="L21" s="160"/>
      <c r="M21" s="159"/>
      <c r="N21" s="9"/>
    </row>
    <row r="22" spans="1:16" s="6" customFormat="1" ht="117.75" customHeight="1">
      <c r="A22" s="297"/>
      <c r="B22" s="218" t="s">
        <v>22</v>
      </c>
      <c r="C22" s="285"/>
      <c r="D22" s="285"/>
      <c r="E22" s="226">
        <v>5</v>
      </c>
      <c r="F22" s="124" t="s">
        <v>119</v>
      </c>
      <c r="G22" s="124">
        <v>3</v>
      </c>
      <c r="H22" s="228">
        <v>2</v>
      </c>
      <c r="I22" s="257" t="s">
        <v>196</v>
      </c>
      <c r="J22" s="153" t="s">
        <v>197</v>
      </c>
      <c r="K22" s="214" t="s">
        <v>2</v>
      </c>
      <c r="L22" s="162">
        <v>2.5</v>
      </c>
      <c r="M22" s="164" t="s">
        <v>160</v>
      </c>
      <c r="N22" s="9"/>
    </row>
    <row r="23" spans="1:16" s="6" customFormat="1" ht="78" customHeight="1">
      <c r="A23" s="298"/>
      <c r="B23" s="218" t="s">
        <v>23</v>
      </c>
      <c r="C23" s="286"/>
      <c r="D23" s="286"/>
      <c r="E23" s="226">
        <v>2</v>
      </c>
      <c r="F23" s="124" t="s">
        <v>119</v>
      </c>
      <c r="G23" s="152">
        <v>2</v>
      </c>
      <c r="H23" s="232" t="s">
        <v>172</v>
      </c>
      <c r="I23" s="232" t="s">
        <v>173</v>
      </c>
      <c r="J23" s="233" t="s">
        <v>174</v>
      </c>
      <c r="K23" s="214" t="s">
        <v>2</v>
      </c>
      <c r="L23" s="162">
        <v>1</v>
      </c>
      <c r="M23" s="164" t="s">
        <v>160</v>
      </c>
      <c r="N23" s="9"/>
    </row>
    <row r="24" spans="1:16" s="6" customFormat="1" ht="127.5" customHeight="1" thickBot="1">
      <c r="A24" s="353"/>
      <c r="B24" s="70" t="s">
        <v>24</v>
      </c>
      <c r="C24" s="287"/>
      <c r="D24" s="287"/>
      <c r="E24" s="227">
        <v>3</v>
      </c>
      <c r="F24" s="130" t="s">
        <v>121</v>
      </c>
      <c r="G24" s="229">
        <v>4</v>
      </c>
      <c r="H24" s="230">
        <v>1</v>
      </c>
      <c r="I24" s="236" t="s">
        <v>168</v>
      </c>
      <c r="J24" s="231" t="s">
        <v>169</v>
      </c>
      <c r="K24" s="215" t="s">
        <v>2</v>
      </c>
      <c r="L24" s="165">
        <v>2</v>
      </c>
      <c r="M24" s="208" t="s">
        <v>160</v>
      </c>
      <c r="N24" s="9"/>
    </row>
    <row r="25" spans="1:16" s="6" customFormat="1" ht="28.5" customHeight="1" thickBot="1">
      <c r="A25" s="277" t="s">
        <v>33</v>
      </c>
      <c r="B25" s="278"/>
      <c r="C25" s="278"/>
      <c r="D25" s="278"/>
      <c r="E25" s="278"/>
      <c r="F25" s="279"/>
      <c r="G25" s="278"/>
      <c r="H25" s="278"/>
      <c r="I25" s="278"/>
      <c r="J25" s="278"/>
      <c r="K25" s="278"/>
      <c r="L25" s="278"/>
      <c r="M25" s="280"/>
      <c r="N25" s="10"/>
      <c r="O25" s="7"/>
      <c r="P25" s="7"/>
    </row>
    <row r="26" spans="1:16" s="6" customFormat="1" ht="96.75" customHeight="1">
      <c r="A26" s="44">
        <v>6</v>
      </c>
      <c r="B26" s="31" t="s">
        <v>34</v>
      </c>
      <c r="C26" s="31" t="s">
        <v>70</v>
      </c>
      <c r="D26" s="43" t="s">
        <v>90</v>
      </c>
      <c r="E26" s="44">
        <v>8</v>
      </c>
      <c r="F26" s="116" t="s">
        <v>120</v>
      </c>
      <c r="G26" s="116">
        <v>4</v>
      </c>
      <c r="H26" s="234">
        <v>1</v>
      </c>
      <c r="I26" s="101" t="s">
        <v>176</v>
      </c>
      <c r="J26" s="101" t="s">
        <v>175</v>
      </c>
      <c r="K26" s="201" t="s">
        <v>2</v>
      </c>
      <c r="L26" s="86">
        <v>2</v>
      </c>
      <c r="M26" s="164" t="s">
        <v>201</v>
      </c>
      <c r="N26" s="10"/>
    </row>
    <row r="27" spans="1:16" s="7" customFormat="1" ht="144">
      <c r="A27" s="34">
        <v>7</v>
      </c>
      <c r="B27" s="33" t="s">
        <v>35</v>
      </c>
      <c r="C27" s="33" t="s">
        <v>71</v>
      </c>
      <c r="D27" s="77" t="s">
        <v>91</v>
      </c>
      <c r="E27" s="34">
        <v>5</v>
      </c>
      <c r="F27" s="34" t="s">
        <v>122</v>
      </c>
      <c r="G27" s="34">
        <v>2</v>
      </c>
      <c r="H27" s="235">
        <v>1</v>
      </c>
      <c r="I27" s="237" t="s">
        <v>177</v>
      </c>
      <c r="J27" s="246" t="s">
        <v>178</v>
      </c>
      <c r="K27" s="202" t="s">
        <v>2</v>
      </c>
      <c r="L27" s="87">
        <v>2.5</v>
      </c>
      <c r="M27" s="164" t="s">
        <v>200</v>
      </c>
      <c r="N27" s="10"/>
      <c r="O27" s="6"/>
      <c r="P27" s="6"/>
    </row>
    <row r="28" spans="1:16" s="6" customFormat="1" ht="144.75" thickBot="1">
      <c r="A28" s="35">
        <v>8</v>
      </c>
      <c r="B28" s="218" t="s">
        <v>36</v>
      </c>
      <c r="C28" s="28" t="s">
        <v>72</v>
      </c>
      <c r="D28" s="77" t="s">
        <v>92</v>
      </c>
      <c r="E28" s="34">
        <v>2</v>
      </c>
      <c r="F28" s="34" t="s">
        <v>122</v>
      </c>
      <c r="G28" s="34">
        <v>2</v>
      </c>
      <c r="H28" s="235">
        <v>1</v>
      </c>
      <c r="I28" s="238" t="s">
        <v>179</v>
      </c>
      <c r="J28" s="246" t="s">
        <v>184</v>
      </c>
      <c r="K28" s="203" t="s">
        <v>2</v>
      </c>
      <c r="L28" s="88">
        <v>1</v>
      </c>
      <c r="M28" s="164" t="s">
        <v>200</v>
      </c>
      <c r="N28" s="11"/>
    </row>
    <row r="29" spans="1:16" s="6" customFormat="1" ht="24" customHeight="1" thickBot="1">
      <c r="A29" s="281" t="s">
        <v>37</v>
      </c>
      <c r="B29" s="282"/>
      <c r="C29" s="282"/>
      <c r="D29" s="282"/>
      <c r="E29" s="282"/>
      <c r="F29" s="282"/>
      <c r="G29" s="282"/>
      <c r="H29" s="282"/>
      <c r="I29" s="282"/>
      <c r="J29" s="282"/>
      <c r="K29" s="283"/>
      <c r="L29" s="283"/>
      <c r="M29" s="284"/>
      <c r="N29" s="11"/>
    </row>
    <row r="30" spans="1:16" s="6" customFormat="1" ht="33.75" customHeight="1">
      <c r="A30" s="268">
        <v>9</v>
      </c>
      <c r="B30" s="71" t="s">
        <v>38</v>
      </c>
      <c r="C30" s="271" t="s">
        <v>73</v>
      </c>
      <c r="D30" s="274" t="s">
        <v>113</v>
      </c>
      <c r="E30" s="42">
        <v>7</v>
      </c>
      <c r="F30" s="40"/>
      <c r="G30" s="40"/>
      <c r="H30" s="239"/>
      <c r="I30" s="239"/>
      <c r="J30" s="102"/>
      <c r="K30" s="198"/>
      <c r="L30" s="169"/>
      <c r="M30" s="169"/>
      <c r="N30" s="11"/>
    </row>
    <row r="31" spans="1:16" s="6" customFormat="1" ht="55.5" customHeight="1">
      <c r="A31" s="269"/>
      <c r="B31" s="72" t="s">
        <v>49</v>
      </c>
      <c r="C31" s="272"/>
      <c r="D31" s="275"/>
      <c r="E31" s="114" t="s">
        <v>110</v>
      </c>
      <c r="F31" s="41"/>
      <c r="G31" s="41"/>
      <c r="H31" s="240"/>
      <c r="I31" s="240"/>
      <c r="J31" s="103"/>
      <c r="K31" s="174" t="s">
        <v>110</v>
      </c>
      <c r="L31" s="167"/>
      <c r="M31" s="167"/>
      <c r="N31" s="10"/>
    </row>
    <row r="32" spans="1:16" s="6" customFormat="1" ht="102.75" customHeight="1">
      <c r="A32" s="269"/>
      <c r="B32" s="72" t="s">
        <v>50</v>
      </c>
      <c r="C32" s="272"/>
      <c r="D32" s="275"/>
      <c r="E32" s="114">
        <v>3</v>
      </c>
      <c r="F32" s="41" t="s">
        <v>123</v>
      </c>
      <c r="G32" s="221">
        <v>1</v>
      </c>
      <c r="H32" s="242">
        <v>1</v>
      </c>
      <c r="I32" s="242" t="s">
        <v>180</v>
      </c>
      <c r="J32" s="247" t="s">
        <v>181</v>
      </c>
      <c r="K32" s="174" t="s">
        <v>3</v>
      </c>
      <c r="L32" s="263">
        <v>3</v>
      </c>
      <c r="M32" s="172"/>
      <c r="N32" s="11"/>
    </row>
    <row r="33" spans="1:49" s="6" customFormat="1" ht="74.25" customHeight="1">
      <c r="A33" s="269"/>
      <c r="B33" s="325" t="s">
        <v>51</v>
      </c>
      <c r="C33" s="272"/>
      <c r="D33" s="275"/>
      <c r="E33" s="265">
        <v>4</v>
      </c>
      <c r="F33" s="356" t="s">
        <v>126</v>
      </c>
      <c r="G33" s="34">
        <v>2</v>
      </c>
      <c r="H33" s="242">
        <v>1</v>
      </c>
      <c r="I33" s="245" t="s">
        <v>182</v>
      </c>
      <c r="J33" s="247" t="s">
        <v>183</v>
      </c>
      <c r="K33" s="335" t="s">
        <v>2</v>
      </c>
      <c r="L33" s="263">
        <v>2</v>
      </c>
      <c r="M33" s="172" t="s">
        <v>202</v>
      </c>
      <c r="N33" s="11"/>
    </row>
    <row r="34" spans="1:49" s="6" customFormat="1" ht="41.25" customHeight="1">
      <c r="A34" s="270"/>
      <c r="B34" s="326"/>
      <c r="C34" s="273"/>
      <c r="D34" s="276"/>
      <c r="E34" s="266"/>
      <c r="F34" s="357"/>
      <c r="G34" s="36"/>
      <c r="H34" s="241"/>
      <c r="I34" s="241"/>
      <c r="J34" s="104"/>
      <c r="K34" s="336"/>
      <c r="L34" s="168"/>
      <c r="M34" s="168"/>
      <c r="N34" s="10"/>
    </row>
    <row r="35" spans="1:49" s="6" customFormat="1" ht="27.75" customHeight="1">
      <c r="A35" s="322">
        <v>10</v>
      </c>
      <c r="B35" s="48" t="s">
        <v>39</v>
      </c>
      <c r="C35" s="324" t="s">
        <v>74</v>
      </c>
      <c r="D35" s="324" t="s">
        <v>94</v>
      </c>
      <c r="E35" s="46">
        <v>8</v>
      </c>
      <c r="F35" s="45"/>
      <c r="G35" s="45"/>
      <c r="H35" s="219"/>
      <c r="I35" s="219"/>
      <c r="J35" s="105"/>
      <c r="K35" s="198"/>
      <c r="L35" s="166"/>
      <c r="M35" s="166"/>
      <c r="N35" s="10"/>
      <c r="O35" s="7"/>
      <c r="P35" s="7"/>
    </row>
    <row r="36" spans="1:49" s="6" customFormat="1" ht="90">
      <c r="A36" s="322"/>
      <c r="B36" s="218" t="s">
        <v>55</v>
      </c>
      <c r="C36" s="275"/>
      <c r="D36" s="275"/>
      <c r="E36" s="265">
        <v>3</v>
      </c>
      <c r="F36" s="45" t="s">
        <v>123</v>
      </c>
      <c r="G36" s="222">
        <v>1</v>
      </c>
      <c r="H36" s="248">
        <v>1</v>
      </c>
      <c r="I36" s="248" t="s">
        <v>171</v>
      </c>
      <c r="J36" s="249" t="s">
        <v>185</v>
      </c>
      <c r="K36" s="174" t="s">
        <v>3</v>
      </c>
      <c r="L36" s="263">
        <v>3</v>
      </c>
      <c r="M36" s="172"/>
      <c r="N36" s="11"/>
      <c r="O36" s="7"/>
      <c r="P36" s="7"/>
    </row>
    <row r="37" spans="1:49" s="7" customFormat="1" ht="37.5" customHeight="1">
      <c r="A37" s="322"/>
      <c r="B37" s="39" t="s">
        <v>54</v>
      </c>
      <c r="C37" s="275"/>
      <c r="D37" s="275"/>
      <c r="E37" s="265"/>
      <c r="F37" s="41"/>
      <c r="G37" s="41"/>
      <c r="H37" s="220"/>
      <c r="I37" s="220"/>
      <c r="J37" s="103"/>
      <c r="K37" s="174" t="s">
        <v>124</v>
      </c>
      <c r="L37" s="167"/>
      <c r="M37" s="167"/>
      <c r="N37" s="11"/>
      <c r="O37" s="6"/>
      <c r="P37" s="6"/>
    </row>
    <row r="38" spans="1:49" s="7" customFormat="1" ht="37.5" customHeight="1">
      <c r="A38" s="322"/>
      <c r="B38" s="38" t="s">
        <v>52</v>
      </c>
      <c r="C38" s="275"/>
      <c r="D38" s="275"/>
      <c r="E38" s="114">
        <v>2</v>
      </c>
      <c r="F38" s="41" t="s">
        <v>125</v>
      </c>
      <c r="G38" s="41"/>
      <c r="H38" s="220"/>
      <c r="I38" s="220"/>
      <c r="J38" s="103"/>
      <c r="K38" s="174" t="s">
        <v>108</v>
      </c>
      <c r="L38" s="167"/>
      <c r="M38" s="167"/>
      <c r="N38" s="10"/>
      <c r="O38" s="6"/>
      <c r="P38" s="6"/>
    </row>
    <row r="39" spans="1:49" s="6" customFormat="1" ht="56.25">
      <c r="A39" s="323"/>
      <c r="B39" s="31" t="s">
        <v>53</v>
      </c>
      <c r="C39" s="276"/>
      <c r="D39" s="276"/>
      <c r="E39" s="115">
        <v>3</v>
      </c>
      <c r="F39" s="243" t="s">
        <v>126</v>
      </c>
      <c r="G39" s="36"/>
      <c r="H39" s="248">
        <v>1</v>
      </c>
      <c r="I39" s="248" t="s">
        <v>187</v>
      </c>
      <c r="J39" s="249" t="s">
        <v>186</v>
      </c>
      <c r="K39" s="175" t="s">
        <v>2</v>
      </c>
      <c r="L39" s="262">
        <v>1.5</v>
      </c>
      <c r="M39" s="164" t="s">
        <v>200</v>
      </c>
      <c r="N39" s="10"/>
    </row>
    <row r="40" spans="1:49" s="6" customFormat="1" ht="93.75">
      <c r="A40" s="319">
        <v>11</v>
      </c>
      <c r="B40" s="218" t="s">
        <v>56</v>
      </c>
      <c r="C40" s="315" t="s">
        <v>75</v>
      </c>
      <c r="D40" s="67" t="s">
        <v>95</v>
      </c>
      <c r="E40" s="47">
        <v>4</v>
      </c>
      <c r="F40" s="47" t="s">
        <v>127</v>
      </c>
      <c r="G40" s="47">
        <v>2</v>
      </c>
      <c r="H40" s="111">
        <v>1</v>
      </c>
      <c r="I40" s="111" t="s">
        <v>188</v>
      </c>
      <c r="J40" s="249" t="s">
        <v>189</v>
      </c>
      <c r="K40" s="171" t="s">
        <v>3</v>
      </c>
      <c r="L40" s="171">
        <v>2</v>
      </c>
      <c r="M40" s="172"/>
      <c r="N40" s="10"/>
    </row>
    <row r="41" spans="1:49" s="6" customFormat="1" ht="141.75" customHeight="1">
      <c r="A41" s="320"/>
      <c r="B41" s="250" t="s">
        <v>40</v>
      </c>
      <c r="C41" s="317"/>
      <c r="D41" s="75" t="s">
        <v>96</v>
      </c>
      <c r="E41" s="176">
        <v>3</v>
      </c>
      <c r="F41" s="122" t="s">
        <v>119</v>
      </c>
      <c r="G41" s="122">
        <v>1</v>
      </c>
      <c r="H41" s="110">
        <v>1</v>
      </c>
      <c r="I41" s="258">
        <v>43283</v>
      </c>
      <c r="J41" s="107" t="s">
        <v>198</v>
      </c>
      <c r="K41" s="170" t="s">
        <v>2</v>
      </c>
      <c r="L41" s="170">
        <v>1.5</v>
      </c>
      <c r="M41" s="172" t="s">
        <v>160</v>
      </c>
      <c r="N41" s="10"/>
    </row>
    <row r="42" spans="1:49" s="26" customFormat="1" ht="177.75" customHeight="1">
      <c r="A42" s="47">
        <v>12</v>
      </c>
      <c r="B42" s="27" t="s">
        <v>41</v>
      </c>
      <c r="C42" s="67" t="s">
        <v>76</v>
      </c>
      <c r="D42" s="67" t="s">
        <v>98</v>
      </c>
      <c r="E42" s="47">
        <v>3</v>
      </c>
      <c r="F42" s="47" t="s">
        <v>128</v>
      </c>
      <c r="G42" s="47">
        <v>1</v>
      </c>
      <c r="H42" s="108" t="s">
        <v>140</v>
      </c>
      <c r="I42" s="108" t="s">
        <v>138</v>
      </c>
      <c r="J42" s="156" t="s">
        <v>139</v>
      </c>
      <c r="K42" s="171" t="s">
        <v>9</v>
      </c>
      <c r="L42" s="171">
        <v>0</v>
      </c>
      <c r="M42" s="172" t="s">
        <v>161</v>
      </c>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row>
    <row r="43" spans="1:49" s="26" customFormat="1" ht="93" customHeight="1">
      <c r="A43" s="47">
        <v>13</v>
      </c>
      <c r="B43" s="29" t="s">
        <v>42</v>
      </c>
      <c r="C43" s="73" t="s">
        <v>93</v>
      </c>
      <c r="D43" s="67" t="s">
        <v>97</v>
      </c>
      <c r="E43" s="47">
        <v>3</v>
      </c>
      <c r="F43" s="47" t="s">
        <v>125</v>
      </c>
      <c r="G43" s="47">
        <v>1</v>
      </c>
      <c r="H43" s="111"/>
      <c r="I43" s="111"/>
      <c r="J43" s="156"/>
      <c r="K43" s="259" t="s">
        <v>108</v>
      </c>
      <c r="L43" s="171"/>
      <c r="M43" s="207"/>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s="26" customFormat="1" ht="75">
      <c r="A44" s="319">
        <v>14</v>
      </c>
      <c r="B44" s="37" t="s">
        <v>43</v>
      </c>
      <c r="C44" s="315" t="s">
        <v>77</v>
      </c>
      <c r="D44" s="315" t="s">
        <v>99</v>
      </c>
      <c r="E44" s="51">
        <v>7</v>
      </c>
      <c r="F44" s="121" t="s">
        <v>125</v>
      </c>
      <c r="G44" s="121">
        <v>1</v>
      </c>
      <c r="H44" s="106"/>
      <c r="I44" s="106"/>
      <c r="J44" s="106"/>
      <c r="K44" s="337" t="s">
        <v>108</v>
      </c>
      <c r="L44" s="340"/>
      <c r="M44" s="89"/>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s="26" customFormat="1" ht="23.25">
      <c r="A45" s="321"/>
      <c r="B45" s="48" t="s">
        <v>44</v>
      </c>
      <c r="C45" s="316"/>
      <c r="D45" s="316"/>
      <c r="E45" s="52">
        <v>2</v>
      </c>
      <c r="F45" s="123"/>
      <c r="G45" s="123"/>
      <c r="H45" s="109"/>
      <c r="I45" s="109"/>
      <c r="J45" s="109"/>
      <c r="K45" s="338"/>
      <c r="L45" s="341"/>
      <c r="M45" s="92"/>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s="26" customFormat="1" ht="37.5">
      <c r="A46" s="321"/>
      <c r="B46" s="49" t="s">
        <v>45</v>
      </c>
      <c r="C46" s="316"/>
      <c r="D46" s="316"/>
      <c r="E46" s="52">
        <v>2</v>
      </c>
      <c r="F46" s="123"/>
      <c r="G46" s="123"/>
      <c r="H46" s="109"/>
      <c r="I46" s="109"/>
      <c r="J46" s="109"/>
      <c r="K46" s="338"/>
      <c r="L46" s="341"/>
      <c r="M46" s="92"/>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23.25">
      <c r="A47" s="321"/>
      <c r="B47" s="49" t="s">
        <v>46</v>
      </c>
      <c r="C47" s="316"/>
      <c r="D47" s="316"/>
      <c r="E47" s="52">
        <v>1</v>
      </c>
      <c r="F47" s="123"/>
      <c r="G47" s="123"/>
      <c r="H47" s="109"/>
      <c r="I47" s="109"/>
      <c r="J47" s="109"/>
      <c r="K47" s="338"/>
      <c r="L47" s="341"/>
      <c r="M47" s="92"/>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23.25">
      <c r="A48" s="320"/>
      <c r="B48" s="50" t="s">
        <v>47</v>
      </c>
      <c r="C48" s="317"/>
      <c r="D48" s="317"/>
      <c r="E48" s="53">
        <v>2</v>
      </c>
      <c r="F48" s="122"/>
      <c r="G48" s="122"/>
      <c r="H48" s="107"/>
      <c r="I48" s="107"/>
      <c r="J48" s="107"/>
      <c r="K48" s="339"/>
      <c r="L48" s="342"/>
      <c r="M48" s="91"/>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26" customFormat="1" ht="108.75" thickBot="1">
      <c r="A49" s="51">
        <v>15</v>
      </c>
      <c r="B49" s="30" t="s">
        <v>48</v>
      </c>
      <c r="C49" s="78" t="s">
        <v>78</v>
      </c>
      <c r="D49" s="73" t="s">
        <v>100</v>
      </c>
      <c r="E49" s="51">
        <v>5</v>
      </c>
      <c r="F49" s="121" t="s">
        <v>125</v>
      </c>
      <c r="G49" s="121">
        <v>1</v>
      </c>
      <c r="H49" s="106"/>
      <c r="I49" s="106"/>
      <c r="J49" s="106"/>
      <c r="K49" s="204" t="s">
        <v>108</v>
      </c>
      <c r="L49" s="89"/>
      <c r="M49" s="89"/>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24" customHeight="1" thickBot="1">
      <c r="A50" s="277" t="s">
        <v>61</v>
      </c>
      <c r="B50" s="278"/>
      <c r="C50" s="278"/>
      <c r="D50" s="278"/>
      <c r="E50" s="278"/>
      <c r="F50" s="278"/>
      <c r="G50" s="278"/>
      <c r="H50" s="278"/>
      <c r="I50" s="278"/>
      <c r="J50" s="278"/>
      <c r="K50" s="278"/>
      <c r="L50" s="278"/>
      <c r="M50" s="280"/>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s="26" customFormat="1" ht="56.25">
      <c r="A51" s="57">
        <v>16</v>
      </c>
      <c r="B51" s="31" t="s">
        <v>57</v>
      </c>
      <c r="C51" s="31" t="s">
        <v>79</v>
      </c>
      <c r="D51" s="80" t="s">
        <v>101</v>
      </c>
      <c r="E51" s="57">
        <v>4</v>
      </c>
      <c r="F51" s="57" t="s">
        <v>129</v>
      </c>
      <c r="G51" s="79">
        <v>1</v>
      </c>
      <c r="H51" s="110"/>
      <c r="I51" s="110"/>
      <c r="J51" s="110"/>
      <c r="K51" s="90" t="s">
        <v>108</v>
      </c>
      <c r="L51" s="90"/>
      <c r="M51" s="90"/>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row>
    <row r="52" spans="1:49" s="26" customFormat="1" ht="144">
      <c r="A52" s="47">
        <v>17</v>
      </c>
      <c r="B52" s="33" t="s">
        <v>58</v>
      </c>
      <c r="C52" s="33" t="s">
        <v>80</v>
      </c>
      <c r="D52" s="81" t="s">
        <v>102</v>
      </c>
      <c r="E52" s="47">
        <v>6</v>
      </c>
      <c r="F52" s="47" t="s">
        <v>119</v>
      </c>
      <c r="G52" s="66">
        <v>12</v>
      </c>
      <c r="H52" s="111">
        <v>5</v>
      </c>
      <c r="I52" s="111" t="s">
        <v>191</v>
      </c>
      <c r="J52" s="156" t="s">
        <v>190</v>
      </c>
      <c r="K52" s="171" t="s">
        <v>2</v>
      </c>
      <c r="L52" s="171">
        <v>3</v>
      </c>
      <c r="M52" s="207" t="s">
        <v>160</v>
      </c>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53" spans="1:49" s="26" customFormat="1" ht="75">
      <c r="A53" s="47">
        <v>18</v>
      </c>
      <c r="B53" s="33" t="s">
        <v>59</v>
      </c>
      <c r="C53" s="74" t="s">
        <v>81</v>
      </c>
      <c r="D53" s="81" t="s">
        <v>103</v>
      </c>
      <c r="E53" s="47">
        <v>1</v>
      </c>
      <c r="F53" s="47" t="s">
        <v>119</v>
      </c>
      <c r="G53" s="66" t="s">
        <v>110</v>
      </c>
      <c r="H53" s="111">
        <v>2</v>
      </c>
      <c r="I53" s="260" t="s">
        <v>192</v>
      </c>
      <c r="J53" s="261" t="s">
        <v>199</v>
      </c>
      <c r="K53" s="171" t="s">
        <v>2</v>
      </c>
      <c r="L53" s="171">
        <v>0.5</v>
      </c>
      <c r="M53" s="207" t="s">
        <v>160</v>
      </c>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row>
    <row r="54" spans="1:49" s="26" customFormat="1" ht="126">
      <c r="A54" s="47">
        <v>19</v>
      </c>
      <c r="B54" s="33" t="s">
        <v>60</v>
      </c>
      <c r="C54" s="33" t="s">
        <v>82</v>
      </c>
      <c r="D54" s="81" t="s">
        <v>104</v>
      </c>
      <c r="E54" s="47">
        <v>2</v>
      </c>
      <c r="F54" s="47" t="s">
        <v>119</v>
      </c>
      <c r="G54" s="66" t="s">
        <v>110</v>
      </c>
      <c r="H54" s="111">
        <v>1</v>
      </c>
      <c r="I54" s="111" t="s">
        <v>193</v>
      </c>
      <c r="J54" s="157" t="s">
        <v>194</v>
      </c>
      <c r="K54" s="171" t="s">
        <v>2</v>
      </c>
      <c r="L54" s="171">
        <v>1</v>
      </c>
      <c r="M54" s="207" t="s">
        <v>160</v>
      </c>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row>
    <row r="55" spans="1:49" s="26" customFormat="1" ht="155.25" customHeight="1" thickBot="1">
      <c r="A55" s="47">
        <v>20</v>
      </c>
      <c r="B55" s="33" t="s">
        <v>4</v>
      </c>
      <c r="C55" s="33" t="s">
        <v>83</v>
      </c>
      <c r="D55" s="82" t="s">
        <v>105</v>
      </c>
      <c r="E55" s="47">
        <v>2</v>
      </c>
      <c r="F55" s="66" t="s">
        <v>125</v>
      </c>
      <c r="G55" s="66">
        <v>1</v>
      </c>
      <c r="H55" s="112"/>
      <c r="I55" s="112"/>
      <c r="J55" s="112"/>
      <c r="K55" s="93" t="s">
        <v>108</v>
      </c>
      <c r="L55" s="93"/>
      <c r="M55" s="93"/>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row>
    <row r="56" spans="1:49" s="26" customFormat="1" ht="23.25" customHeight="1" thickBot="1">
      <c r="A56" s="54"/>
      <c r="B56" s="55"/>
      <c r="C56" s="55"/>
      <c r="D56" s="55"/>
      <c r="E56" s="55"/>
      <c r="F56" s="55"/>
      <c r="G56" s="55"/>
      <c r="H56" s="318" t="s">
        <v>111</v>
      </c>
      <c r="I56" s="318"/>
      <c r="J56" s="318"/>
      <c r="K56" s="318"/>
      <c r="L56" s="173">
        <f>L15+L16+L17+L18+L21++L26+L27+L28+L30+L35+L40+L42+L43+L44+L49+L51+L52+L53+L54+L55+L41+L39+L38+L37+L36+L34+L33+L32+L31+L24+L23+L22+L20+L19</f>
        <v>36.049999999999997</v>
      </c>
      <c r="M56" s="56"/>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row>
    <row r="57" spans="1:49" s="26" customFormat="1" ht="23.25">
      <c r="A57" s="25"/>
      <c r="B57" s="25"/>
      <c r="C57" s="25"/>
      <c r="D57" s="25"/>
      <c r="E57" s="25"/>
      <c r="F57" s="25"/>
      <c r="G57" s="25"/>
      <c r="H57" s="25"/>
      <c r="I57" s="25"/>
      <c r="J57" s="25"/>
      <c r="K57" s="206"/>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row>
    <row r="58" spans="1:49" s="26" customFormat="1" ht="204" customHeight="1">
      <c r="A58" s="25"/>
      <c r="B58" s="25"/>
      <c r="C58" s="25"/>
      <c r="D58" s="25"/>
      <c r="E58" s="25"/>
      <c r="F58" s="25"/>
      <c r="G58" s="25"/>
      <c r="H58" s="25"/>
      <c r="I58" s="25"/>
      <c r="J58" s="25"/>
      <c r="K58" s="206"/>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row>
    <row r="59" spans="1:49" s="26" customFormat="1" ht="153" customHeight="1">
      <c r="A59" s="25"/>
      <c r="B59" s="25"/>
      <c r="C59" s="25"/>
      <c r="D59" s="25"/>
      <c r="E59" s="25"/>
      <c r="F59" s="25"/>
      <c r="G59" s="25"/>
      <c r="H59" s="25"/>
      <c r="I59" s="25"/>
      <c r="J59" s="25"/>
      <c r="K59" s="206"/>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s="26" customFormat="1" ht="166.5" customHeight="1">
      <c r="A60" s="25"/>
      <c r="B60" s="25"/>
      <c r="C60" s="25"/>
      <c r="D60" s="25"/>
      <c r="E60" s="25"/>
      <c r="F60" s="25"/>
      <c r="G60" s="25"/>
      <c r="H60" s="25"/>
      <c r="I60" s="25"/>
      <c r="J60" s="25"/>
      <c r="K60" s="206"/>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row>
  </sheetData>
  <protectedRanges>
    <protectedRange sqref="D51:F51" name="Actividad 13_4"/>
    <protectedRange sqref="D42:G43" name="Actividad 11_4"/>
    <protectedRange sqref="B39:L39 J40" name="Actividad 10_4"/>
    <protectedRange sqref="B23:G23 H24:J24 K23:M23 I27 M39 M26:M28" name="Actividad 2_4"/>
    <protectedRange sqref="B26:C28" name="Actividad 4_4"/>
    <protectedRange sqref="B32:M32" name="Actividad 6_4"/>
    <protectedRange sqref="B33:M34 B35:J35 L35:M35" name="actividad 7_4"/>
    <protectedRange sqref="B31:M31 B30:J30 L30:M30" name="Actividad 5_4"/>
    <protectedRange sqref="B24:G24 K24:M24" name="Actividad 3_4"/>
    <protectedRange sqref="B15:C22 D21:J21 L21:M21 D19:M20 D18:J18 L18:M18 D22:M22" name="Actividad 1_4"/>
    <protectedRange sqref="M54 I54:L55" name="Actividad 16_2_1"/>
    <protectedRange sqref="K53:M53" name="Actividad 15_2_1"/>
    <protectedRange sqref="K51:L51" name="Actividad 13_2_1"/>
    <protectedRange sqref="I42:M43" name="Actividad 11_2_1"/>
    <protectedRange sqref="H26:L26 H28:L28 H27 J27:L27" name="Actividad 4_2_1"/>
    <protectedRange sqref="H16:L16 I15:L15 I17:L17" name="Actividad 1_2_1"/>
    <protectedRange sqref="K52:M52" name="Actividad 14_2_1"/>
    <protectedRange sqref="K57:M60" name="Actividad 17_2_1"/>
    <protectedRange sqref="N56:O56" name="Actividad 16_3_1"/>
    <protectedRange sqref="N55:O55" name="Actividad 15_3_1"/>
    <protectedRange sqref="N52:O52" name="Actividad 13_3_1"/>
    <protectedRange sqref="N43:O47" name="Actividad 11_3_1"/>
    <protectedRange sqref="N41" name="Actividad 10_3_1"/>
    <protectedRange sqref="N38" name="Actividad 8_3_1"/>
    <protectedRange sqref="N25" name="Actividad 2_3_1"/>
    <protectedRange sqref="N27:N30" name="Actividad 4_3_1"/>
    <protectedRange sqref="N34" name="Actividad 6_3_1"/>
    <protectedRange sqref="N31:N37" name="actividad 7_3_1"/>
    <protectedRange sqref="N31:N33" name="Actividad 5_3_1"/>
    <protectedRange sqref="N26" name="Actividad 3_3_1"/>
    <protectedRange sqref="N18:N24 M16:M17" name="Actividad 1_3_1"/>
    <protectedRange sqref="N40" name="Actividad 9_3_1"/>
    <protectedRange sqref="N48:O50" name="Actividad 12_3_1"/>
    <protectedRange sqref="N54:O54" name="Actividad 14_3_1"/>
    <protectedRange sqref="N58:O60" name="Actividad 17_3_1"/>
    <protectedRange sqref="L8 H2:H8 J2:J8 I2:I7" name="logo_2"/>
    <protectedRange sqref="A10:N10" name="nombre institucion_2"/>
    <protectedRange sqref="K21 K18 K30 K35" name="Actividad 1_4_1"/>
    <protectedRange sqref="H23:J23" name="Actividad 2_4_1"/>
  </protectedRanges>
  <autoFilter ref="A13:M56"/>
  <mergeCells count="50">
    <mergeCell ref="O7:R7"/>
    <mergeCell ref="Q12:R12"/>
    <mergeCell ref="I9:K9"/>
    <mergeCell ref="K33:K34"/>
    <mergeCell ref="K44:K48"/>
    <mergeCell ref="L44:L48"/>
    <mergeCell ref="I18:I20"/>
    <mergeCell ref="I8:K8"/>
    <mergeCell ref="L8:M8"/>
    <mergeCell ref="L9:M9"/>
    <mergeCell ref="A14:M14"/>
    <mergeCell ref="A21:A24"/>
    <mergeCell ref="C18:C20"/>
    <mergeCell ref="D18:D20"/>
    <mergeCell ref="F33:F34"/>
    <mergeCell ref="A8:D8"/>
    <mergeCell ref="C44:C48"/>
    <mergeCell ref="D44:D48"/>
    <mergeCell ref="H56:K56"/>
    <mergeCell ref="D21:D24"/>
    <mergeCell ref="A50:M50"/>
    <mergeCell ref="A40:A41"/>
    <mergeCell ref="A44:A48"/>
    <mergeCell ref="A35:A39"/>
    <mergeCell ref="C35:C39"/>
    <mergeCell ref="D35:D39"/>
    <mergeCell ref="B33:B34"/>
    <mergeCell ref="C40:C41"/>
    <mergeCell ref="E36:E37"/>
    <mergeCell ref="E9:H9"/>
    <mergeCell ref="A7:M7"/>
    <mergeCell ref="E8:H8"/>
    <mergeCell ref="H12:J12"/>
    <mergeCell ref="A12:G12"/>
    <mergeCell ref="A1:P1"/>
    <mergeCell ref="E33:E34"/>
    <mergeCell ref="A10:N10"/>
    <mergeCell ref="A30:A34"/>
    <mergeCell ref="C30:C34"/>
    <mergeCell ref="D30:D34"/>
    <mergeCell ref="A25:M25"/>
    <mergeCell ref="A29:M29"/>
    <mergeCell ref="C21:C24"/>
    <mergeCell ref="A2:M2"/>
    <mergeCell ref="A3:M3"/>
    <mergeCell ref="A4:M4"/>
    <mergeCell ref="A5:M5"/>
    <mergeCell ref="K12:M12"/>
    <mergeCell ref="A9:D9"/>
    <mergeCell ref="A18:A20"/>
  </mergeCells>
  <conditionalFormatting sqref="K28:L28">
    <cfRule type="expression" dxfId="43" priority="130" stopIfTrue="1">
      <formula>K28="NC"</formula>
    </cfRule>
    <cfRule type="expression" dxfId="42" priority="131" stopIfTrue="1">
      <formula>K28="PE"</formula>
    </cfRule>
    <cfRule type="expression" dxfId="41" priority="132" stopIfTrue="1">
      <formula>K28="PA"</formula>
    </cfRule>
    <cfRule type="expression" dxfId="40" priority="133" stopIfTrue="1">
      <formula>K28="C"</formula>
    </cfRule>
  </conditionalFormatting>
  <conditionalFormatting sqref="K15:L15">
    <cfRule type="expression" dxfId="39" priority="102" stopIfTrue="1">
      <formula>K15:K23="NC"</formula>
    </cfRule>
    <cfRule type="expression" dxfId="38" priority="103" stopIfTrue="1">
      <formula>K15:K23="PE"</formula>
    </cfRule>
    <cfRule type="expression" dxfId="37" priority="104" stopIfTrue="1">
      <formula>K15:K23="PA"</formula>
    </cfRule>
    <cfRule type="expression" dxfId="36" priority="105" stopIfTrue="1">
      <formula>K15:K23="C"</formula>
    </cfRule>
  </conditionalFormatting>
  <conditionalFormatting sqref="K26:L26">
    <cfRule type="expression" dxfId="35" priority="98" stopIfTrue="1">
      <formula>K26="NC"</formula>
    </cfRule>
    <cfRule type="expression" dxfId="34" priority="99" stopIfTrue="1">
      <formula>K26="PE"</formula>
    </cfRule>
    <cfRule type="expression" dxfId="33" priority="100" stopIfTrue="1">
      <formula>K26="PA"</formula>
    </cfRule>
    <cfRule type="expression" dxfId="32" priority="101" stopIfTrue="1">
      <formula>K26="C"</formula>
    </cfRule>
  </conditionalFormatting>
  <conditionalFormatting sqref="K27:L27">
    <cfRule type="expression" dxfId="31" priority="90" stopIfTrue="1">
      <formula>K27="NC"</formula>
    </cfRule>
    <cfRule type="expression" dxfId="30" priority="91" stopIfTrue="1">
      <formula>K27="PE"</formula>
    </cfRule>
    <cfRule type="expression" dxfId="29" priority="92" stopIfTrue="1">
      <formula>K27="PA"</formula>
    </cfRule>
    <cfRule type="expression" dxfId="28" priority="93" stopIfTrue="1">
      <formula>K27="C"</formula>
    </cfRule>
  </conditionalFormatting>
  <conditionalFormatting sqref="H1 H6">
    <cfRule type="containsText" dxfId="27" priority="26" operator="containsText" text="Sin empezar">
      <formula>NOT(ISERROR(SEARCH("Sin empezar",H1)))</formula>
    </cfRule>
    <cfRule type="containsText" dxfId="26" priority="27" stopIfTrue="1" operator="containsText" text="En progreso">
      <formula>NOT(ISERROR(SEARCH("En progreso",H1)))</formula>
    </cfRule>
    <cfRule type="containsText" dxfId="25" priority="28" stopIfTrue="1" operator="containsText" text="Completado">
      <formula>NOT(ISERROR(SEARCH("Completado",H1)))</formula>
    </cfRule>
    <cfRule type="iconSet" priority="29">
      <iconSet iconSet="3Symbols2">
        <cfvo type="percent" val="0"/>
        <cfvo type="percent" val="33"/>
        <cfvo type="percent" val="67"/>
      </iconSet>
    </cfRule>
  </conditionalFormatting>
  <conditionalFormatting sqref="K49 K26:K28 K31:K33 K51:K55 K36:K44 K22:K24 K15:K17 K19:K20">
    <cfRule type="containsText" dxfId="24" priority="25" operator="containsText" text="Cumplido">
      <formula>NOT(ISERROR(SEARCH("Cumplido",K15)))</formula>
    </cfRule>
  </conditionalFormatting>
  <conditionalFormatting sqref="K49 K26:K28 K31:K33 K51:K55 K36:K44 K22:K24 K15:K17 K19:K20">
    <cfRule type="containsText" dxfId="23" priority="21" operator="containsText" text="N/A">
      <formula>NOT(ISERROR(SEARCH("N/A",K15)))</formula>
    </cfRule>
    <cfRule type="containsText" dxfId="22" priority="22" operator="containsText" text="No Cumplido">
      <formula>NOT(ISERROR(SEARCH("No Cumplido",K15)))</formula>
    </cfRule>
    <cfRule type="containsText" dxfId="21" priority="23" operator="containsText" text="Pendiente">
      <formula>NOT(ISERROR(SEARCH("Pendiente",K15)))</formula>
    </cfRule>
    <cfRule type="containsText" dxfId="20" priority="24" operator="containsText" text="Parcial">
      <formula>NOT(ISERROR(SEARCH("Parcial",K15)))</formula>
    </cfRule>
  </conditionalFormatting>
  <conditionalFormatting sqref="K21">
    <cfRule type="containsText" dxfId="19" priority="20" operator="containsText" text="Cumplido">
      <formula>NOT(ISERROR(SEARCH("Cumplido",K21)))</formula>
    </cfRule>
  </conditionalFormatting>
  <conditionalFormatting sqref="K21">
    <cfRule type="containsText" dxfId="18" priority="16" operator="containsText" text="N/A">
      <formula>NOT(ISERROR(SEARCH("N/A",K21)))</formula>
    </cfRule>
    <cfRule type="containsText" dxfId="17" priority="17" operator="containsText" text="No Cumplido">
      <formula>NOT(ISERROR(SEARCH("No Cumplido",K21)))</formula>
    </cfRule>
    <cfRule type="containsText" dxfId="16" priority="18" operator="containsText" text="Pendiente">
      <formula>NOT(ISERROR(SEARCH("Pendiente",K21)))</formula>
    </cfRule>
    <cfRule type="containsText" dxfId="15" priority="19" operator="containsText" text="Parcial">
      <formula>NOT(ISERROR(SEARCH("Parcial",K21)))</formula>
    </cfRule>
  </conditionalFormatting>
  <conditionalFormatting sqref="K35">
    <cfRule type="containsText" dxfId="14" priority="1" operator="containsText" text="N/A">
      <formula>NOT(ISERROR(SEARCH("N/A",K35)))</formula>
    </cfRule>
    <cfRule type="containsText" dxfId="13" priority="2" operator="containsText" text="No Cumplido">
      <formula>NOT(ISERROR(SEARCH("No Cumplido",K35)))</formula>
    </cfRule>
    <cfRule type="containsText" dxfId="12" priority="3" operator="containsText" text="Pendiente">
      <formula>NOT(ISERROR(SEARCH("Pendiente",K35)))</formula>
    </cfRule>
    <cfRule type="containsText" dxfId="11" priority="4" operator="containsText" text="Parcial">
      <formula>NOT(ISERROR(SEARCH("Parcial",K35)))</formula>
    </cfRule>
  </conditionalFormatting>
  <conditionalFormatting sqref="K18">
    <cfRule type="containsText" dxfId="10" priority="15" operator="containsText" text="Cumplido">
      <formula>NOT(ISERROR(SEARCH("Cumplido",K18)))</formula>
    </cfRule>
  </conditionalFormatting>
  <conditionalFormatting sqref="K18">
    <cfRule type="containsText" dxfId="9" priority="11" operator="containsText" text="N/A">
      <formula>NOT(ISERROR(SEARCH("N/A",K18)))</formula>
    </cfRule>
    <cfRule type="containsText" dxfId="8" priority="12" operator="containsText" text="No Cumplido">
      <formula>NOT(ISERROR(SEARCH("No Cumplido",K18)))</formula>
    </cfRule>
    <cfRule type="containsText" dxfId="7" priority="13" operator="containsText" text="Pendiente">
      <formula>NOT(ISERROR(SEARCH("Pendiente",K18)))</formula>
    </cfRule>
    <cfRule type="containsText" dxfId="6" priority="14" operator="containsText" text="Parcial">
      <formula>NOT(ISERROR(SEARCH("Parcial",K18)))</formula>
    </cfRule>
  </conditionalFormatting>
  <conditionalFormatting sqref="K30">
    <cfRule type="containsText" dxfId="5" priority="10" operator="containsText" text="Cumplido">
      <formula>NOT(ISERROR(SEARCH("Cumplido",K30)))</formula>
    </cfRule>
  </conditionalFormatting>
  <conditionalFormatting sqref="K30">
    <cfRule type="containsText" dxfId="4" priority="6" operator="containsText" text="N/A">
      <formula>NOT(ISERROR(SEARCH("N/A",K30)))</formula>
    </cfRule>
    <cfRule type="containsText" dxfId="3" priority="7" operator="containsText" text="No Cumplido">
      <formula>NOT(ISERROR(SEARCH("No Cumplido",K30)))</formula>
    </cfRule>
    <cfRule type="containsText" dxfId="2" priority="8" operator="containsText" text="Pendiente">
      <formula>NOT(ISERROR(SEARCH("Pendiente",K30)))</formula>
    </cfRule>
    <cfRule type="containsText" dxfId="1" priority="9" operator="containsText" text="Parcial">
      <formula>NOT(ISERROR(SEARCH("Parcial",K30)))</formula>
    </cfRule>
  </conditionalFormatting>
  <conditionalFormatting sqref="K35">
    <cfRule type="containsText" dxfId="0" priority="5" operator="containsText" text="Cumplido">
      <formula>NOT(ISERROR(SEARCH("Cumplido",K35)))</formula>
    </cfRule>
  </conditionalFormatting>
  <dataValidations count="49">
    <dataValidation type="list" allowBlank="1" showInputMessage="1" showErrorMessage="1" sqref="N40:N41 N25:N38">
      <formula1>$Q$13:$Q$15</formula1>
    </dataValidation>
    <dataValidation type="custom" allowBlank="1" showInputMessage="1" showErrorMessage="1" error="Estos datos no deben modificarse." sqref="C55 C53">
      <formula1>C53</formula1>
    </dataValidation>
    <dataValidation type="custom" allowBlank="1" showInputMessage="1" showErrorMessage="1" error="Estos datos no deben ser modificados." sqref="C52">
      <formula1>C51</formula1>
    </dataValidation>
    <dataValidation type="custom" showInputMessage="1" showErrorMessage="1" error="Estos datos no deben modificarse." sqref="D51:D54">
      <formula1>D51</formula1>
    </dataValidation>
    <dataValidation type="custom" allowBlank="1" showInputMessage="1" showErrorMessage="1" error="Esta información no puede modificarse.&#10;" sqref="B28 B35 C15 C35:C41 D30:D34 C44:D48">
      <formula1>B15</formula1>
    </dataValidation>
    <dataValidation type="custom" showInputMessage="1" showErrorMessage="1" error="Esta información no puede modificarse.&#10;" sqref="D15:D24">
      <formula1>SUM(D15:D23)</formula1>
    </dataValidation>
    <dataValidation type="custom" allowBlank="1" showInputMessage="1" showErrorMessage="1" sqref="B15:B24">
      <formula1>SUM(B15:B24)</formula1>
    </dataValidation>
    <dataValidation type="custom" allowBlank="1" showInputMessage="1" showErrorMessage="1" error="Esta información no puede modificarse.&#10;" sqref="B26 C26:C28">
      <formula1>SUM(B26:B28)</formula1>
    </dataValidation>
    <dataValidation type="custom" allowBlank="1" showInputMessage="1" showErrorMessage="1" error="Esta información no puede modificarse.&#10;" sqref="B27 C42:C43">
      <formula1>SUM(B27:B28)</formula1>
    </dataValidation>
    <dataValidation type="custom" allowBlank="1" showInputMessage="1" showErrorMessage="1" error="Esta información no puede modificarse.&#10;" sqref="B30:B34">
      <formula1>SUM(B30:B34)</formula1>
    </dataValidation>
    <dataValidation type="custom" allowBlank="1" showInputMessage="1" showErrorMessage="1" error="Esta información no puede modificarse.&#10;" sqref="B36:B49">
      <formula1>SUM(B35:B49)</formula1>
    </dataValidation>
    <dataValidation type="custom" allowBlank="1" showInputMessage="1" showErrorMessage="1" error="Esta información no puede modificarse.&#10;" sqref="B51:B55">
      <formula1>SUM(B51:B55)</formula1>
    </dataValidation>
    <dataValidation type="custom" allowBlank="1" showInputMessage="1" showErrorMessage="1" error="Esta información no puede modificarse.&#10;" sqref="C16:C17 C21:C24">
      <formula1>SUM(C16:C24)</formula1>
    </dataValidation>
    <dataValidation type="custom" allowBlank="1" showInputMessage="1" showErrorMessage="1" sqref="C18:C20 E31 K21 K18 K30 K35">
      <formula1>C18</formula1>
    </dataValidation>
    <dataValidation type="whole" showInputMessage="1" showErrorMessage="1" sqref="E15">
      <formula1>3</formula1>
      <formula2>3</formula2>
    </dataValidation>
    <dataValidation type="whole" showInputMessage="1" showErrorMessage="1" sqref="E16 E30">
      <formula1>7</formula1>
      <formula2>7</formula2>
    </dataValidation>
    <dataValidation type="whole" allowBlank="1" showInputMessage="1" showErrorMessage="1" sqref="E17 E44">
      <formula1>7</formula1>
      <formula2>7</formula2>
    </dataValidation>
    <dataValidation type="whole" allowBlank="1" showInputMessage="1" showErrorMessage="1" sqref="E18 E24 E36:E37 E39 E41:E43 E32">
      <formula1>3</formula1>
      <formula2>3</formula2>
    </dataValidation>
    <dataValidation type="whole" allowBlank="1" showInputMessage="1" showErrorMessage="1" sqref="E19 E53 E47">
      <formula1>1</formula1>
      <formula2>1</formula2>
    </dataValidation>
    <dataValidation type="whole" allowBlank="1" showInputMessage="1" showErrorMessage="1" sqref="E20 E23 E28 E54:E55 E38 E45:E46 E48">
      <formula1>2</formula1>
      <formula2>2</formula2>
    </dataValidation>
    <dataValidation type="whole" allowBlank="1" showInputMessage="1" showErrorMessage="1" sqref="E21">
      <formula1>10</formula1>
      <formula2>10</formula2>
    </dataValidation>
    <dataValidation type="whole" allowBlank="1" showInputMessage="1" showErrorMessage="1" sqref="E22 E27 E49">
      <formula1>5</formula1>
      <formula2>5</formula2>
    </dataValidation>
    <dataValidation type="custom" showInputMessage="1" showErrorMessage="1" error="Esta información no puede modificarse.&#10;" sqref="D26:D28">
      <formula1>SUM(D26:D28)</formula1>
    </dataValidation>
    <dataValidation type="whole" allowBlank="1" showInputMessage="1" showErrorMessage="1" sqref="E26 E35">
      <formula1>8</formula1>
      <formula2>8</formula2>
    </dataValidation>
    <dataValidation type="custom" allowBlank="1" showInputMessage="1" showErrorMessage="1" error="Esta información no puede modificarse.&#10;" sqref="C30:C34">
      <formula1>SUM(C30:C49)</formula1>
    </dataValidation>
    <dataValidation type="custom" allowBlank="1" showInputMessage="1" showErrorMessage="1" error="Esta información no puede modificarse.&#10;" sqref="C49 C51 C54 D55">
      <formula1>SUM(B43,B45,B48,C49)</formula1>
    </dataValidation>
    <dataValidation type="custom" showInputMessage="1" showErrorMessage="1" error="Esta información no puede modificarse.&#10;" sqref="D35:D39">
      <formula1>D35</formula1>
    </dataValidation>
    <dataValidation type="custom" allowBlank="1" showInputMessage="1" showErrorMessage="1" error="Esta información no puede modificarse.&#10;" sqref="D49 D40:D43">
      <formula1>SUM(D43,D42,D41,D40,D49)</formula1>
    </dataValidation>
    <dataValidation type="whole" allowBlank="1" showInputMessage="1" showErrorMessage="1" sqref="E33:E34 E40 E51">
      <formula1>4</formula1>
      <formula2>4</formula2>
    </dataValidation>
    <dataValidation type="whole" allowBlank="1" showInputMessage="1" showErrorMessage="1" sqref="E52">
      <formula1>6</formula1>
      <formula2>6</formula2>
    </dataValidation>
    <dataValidation type="whole" operator="lessThanOrEqual" allowBlank="1" showInputMessage="1" showErrorMessage="1" sqref="L15 L54">
      <formula1>1</formula1>
    </dataValidation>
    <dataValidation type="whole" operator="lessThanOrEqual" allowBlank="1" showInputMessage="1" showErrorMessage="1" sqref="L28 L24 L55">
      <formula1>2</formula1>
    </dataValidation>
    <dataValidation type="whole" operator="lessThanOrEqual" allowBlank="1" showInputMessage="1" showErrorMessage="1" sqref="L18 L43 L52">
      <formula1>3</formula1>
    </dataValidation>
    <dataValidation type="whole" operator="lessThanOrEqual" allowBlank="1" showInputMessage="1" showErrorMessage="1" sqref="L51 L40">
      <formula1>4</formula1>
    </dataValidation>
    <dataValidation type="whole" operator="lessThanOrEqual" allowBlank="1" showInputMessage="1" showErrorMessage="1" sqref="L49">
      <formula1>5</formula1>
    </dataValidation>
    <dataValidation type="decimal" operator="lessThanOrEqual" allowBlank="1" showInputMessage="1" showErrorMessage="1" sqref="L19">
      <formula1>0.5</formula1>
    </dataValidation>
    <dataValidation type="whole" operator="lessThanOrEqual" allowBlank="1" showInputMessage="1" showErrorMessage="1" sqref="L30:L34 L44:L48">
      <formula1>7</formula1>
    </dataValidation>
    <dataValidation type="whole" operator="lessThanOrEqual" allowBlank="1" showInputMessage="1" showErrorMessage="1" sqref="L35:L38">
      <formula1>8</formula1>
    </dataValidation>
    <dataValidation type="whole" operator="lessThanOrEqual" allowBlank="1" showInputMessage="1" showErrorMessage="1" sqref="L26 L21">
      <formula1>10</formula1>
    </dataValidation>
    <dataValidation type="list" allowBlank="1" showInputMessage="1" showErrorMessage="1" sqref="K51:K55 K26:K28 K19:K20 K22:K24 K15:K17 K31:K34 K36:K49">
      <formula1>$P$8:$P$12</formula1>
    </dataValidation>
    <dataValidation type="decimal" operator="lessThanOrEqual" allowBlank="1" showInputMessage="1" showErrorMessage="1" sqref="L16">
      <formula1>3.5</formula1>
    </dataValidation>
    <dataValidation type="decimal" operator="lessThanOrEqual" allowBlank="1" showInputMessage="1" showErrorMessage="1" sqref="L53">
      <formula1>0.5</formula1>
    </dataValidation>
    <dataValidation type="decimal" operator="lessThanOrEqual" allowBlank="1" showInputMessage="1" showErrorMessage="1" sqref="L20">
      <formula1>0.5</formula1>
    </dataValidation>
    <dataValidation type="decimal" operator="lessThanOrEqual" allowBlank="1" showInputMessage="1" showErrorMessage="1" sqref="L22 L27">
      <formula1>2.5</formula1>
    </dataValidation>
    <dataValidation type="decimal" operator="lessThanOrEqual" allowBlank="1" showInputMessage="1" showErrorMessage="1" sqref="L41">
      <formula1>1.5</formula1>
    </dataValidation>
    <dataValidation type="whole" operator="lessThanOrEqual" allowBlank="1" showInputMessage="1" showErrorMessage="1" sqref="L42">
      <formula1>0</formula1>
    </dataValidation>
    <dataValidation type="decimal" operator="lessThanOrEqual" allowBlank="1" showInputMessage="1" showErrorMessage="1" sqref="L39">
      <formula1>1.5</formula1>
    </dataValidation>
    <dataValidation type="decimal" operator="lessThanOrEqual" allowBlank="1" showInputMessage="1" showErrorMessage="1" sqref="L17">
      <formula1>2.3</formula1>
    </dataValidation>
    <dataValidation type="decimal" operator="lessThanOrEqual" allowBlank="1" showInputMessage="1" showErrorMessage="1" sqref="L23">
      <formula1>1</formula1>
    </dataValidation>
  </dataValidations>
  <printOptions horizontalCentered="1" verticalCentered="1"/>
  <pageMargins left="0.23622047244094491" right="0.23622047244094491" top="0.74803149606299213" bottom="0.74803149606299213" header="0.31496062992125984" footer="0.31496062992125984"/>
  <pageSetup scale="37" fitToHeight="0" orientation="landscape" r:id="rId1"/>
  <rowBreaks count="1" manualBreakCount="1">
    <brk id="51"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Hoja1!$B$2:$B$6</xm:f>
          </x14:formula1>
          <xm:sqref>K49 K26:K28 K51:K55 K19:K20 K31:K33 K22:K24 K15:K17 K36:K44</xm:sqref>
        </x14:dataValidation>
      </x14:dataValidations>
    </ext>
  </extLst>
</worksheet>
</file>

<file path=xl/worksheets/sheet2.xml><?xml version="1.0" encoding="utf-8"?>
<worksheet xmlns="http://schemas.openxmlformats.org/spreadsheetml/2006/main" xmlns:r="http://schemas.openxmlformats.org/officeDocument/2006/relationships">
  <dimension ref="B2:K15"/>
  <sheetViews>
    <sheetView tabSelected="1" workbookViewId="0">
      <selection activeCell="G20" sqref="G20"/>
    </sheetView>
  </sheetViews>
  <sheetFormatPr baseColWidth="10" defaultColWidth="11.42578125" defaultRowHeight="15"/>
  <cols>
    <col min="5" max="5" width="12.85546875" customWidth="1"/>
    <col min="7" max="7" width="12.42578125" customWidth="1"/>
    <col min="8" max="8" width="13.42578125" customWidth="1"/>
    <col min="10" max="10" width="11.140625" customWidth="1"/>
    <col min="11" max="11" width="14" customWidth="1"/>
  </cols>
  <sheetData>
    <row r="2" spans="2:11" ht="21">
      <c r="B2" s="379" t="s">
        <v>141</v>
      </c>
      <c r="C2" s="379"/>
      <c r="D2" s="379"/>
      <c r="E2" s="379"/>
      <c r="F2" s="379"/>
      <c r="G2" s="379"/>
      <c r="H2" s="379"/>
      <c r="I2" s="379"/>
      <c r="J2" s="379"/>
      <c r="K2" s="379"/>
    </row>
    <row r="3" spans="2:11" ht="15.75" thickBot="1">
      <c r="B3" s="177"/>
      <c r="C3" s="177"/>
      <c r="D3" s="177"/>
      <c r="E3" s="177"/>
      <c r="F3" s="177"/>
      <c r="G3" s="177"/>
      <c r="H3" s="177"/>
      <c r="I3" s="177"/>
      <c r="J3" s="177"/>
      <c r="K3" s="177"/>
    </row>
    <row r="4" spans="2:11" ht="15" customHeight="1">
      <c r="B4" s="380" t="s">
        <v>142</v>
      </c>
      <c r="C4" s="382" t="s">
        <v>143</v>
      </c>
      <c r="D4" s="383"/>
      <c r="E4" s="384" t="s">
        <v>144</v>
      </c>
      <c r="F4" s="384"/>
      <c r="G4" s="384"/>
      <c r="H4" s="384"/>
      <c r="I4" s="383"/>
      <c r="J4" s="385"/>
      <c r="K4" s="387" t="s">
        <v>145</v>
      </c>
    </row>
    <row r="5" spans="2:11" ht="26.25" thickBot="1">
      <c r="B5" s="381"/>
      <c r="C5" s="389" t="s">
        <v>146</v>
      </c>
      <c r="D5" s="390"/>
      <c r="E5" s="178" t="s">
        <v>147</v>
      </c>
      <c r="F5" s="179" t="s">
        <v>148</v>
      </c>
      <c r="G5" s="180" t="s">
        <v>149</v>
      </c>
      <c r="H5" s="181" t="s">
        <v>150</v>
      </c>
      <c r="I5" s="182" t="s">
        <v>110</v>
      </c>
      <c r="J5" s="386"/>
      <c r="K5" s="388"/>
    </row>
    <row r="6" spans="2:11">
      <c r="B6" s="183">
        <v>1</v>
      </c>
      <c r="C6" s="391" t="s">
        <v>151</v>
      </c>
      <c r="D6" s="392"/>
      <c r="E6" s="184">
        <f>COUNTIF('Evaluación PT 2018'!K15:K24,"Cumplido ")</f>
        <v>0</v>
      </c>
      <c r="F6" s="185">
        <f>+COUNTIF('Evaluación PT 2018'!K15:K24,"Parcial")</f>
        <v>8</v>
      </c>
      <c r="G6" s="185">
        <f>+COUNTIF('Evaluación PT 2018'!K15:K24,"Pendiente")</f>
        <v>0</v>
      </c>
      <c r="H6" s="186">
        <f>+COUNTIF('Evaluación PT 2018'!K15:K24,"No cumplido")</f>
        <v>0</v>
      </c>
      <c r="I6" s="185">
        <f>+COUNTIF('Evaluación PT 2018'!K15:K24,"N/A")</f>
        <v>0</v>
      </c>
      <c r="J6" s="386"/>
      <c r="K6" s="375">
        <f>'Evaluación PT 2018'!L56</f>
        <v>36.049999999999997</v>
      </c>
    </row>
    <row r="7" spans="2:11">
      <c r="B7" s="187">
        <v>2</v>
      </c>
      <c r="C7" s="367" t="s">
        <v>152</v>
      </c>
      <c r="D7" s="368"/>
      <c r="E7" s="184">
        <f>COUNTIF('Evaluación PT 2018'!K26:K28,"Cumplido ")</f>
        <v>0</v>
      </c>
      <c r="F7" s="185">
        <f>+COUNTIF('Evaluación PT 2018'!K26:K28,"Parcial")</f>
        <v>3</v>
      </c>
      <c r="G7" s="185">
        <f>+COUNTIF('Evaluación PT 2018'!K26:K28,"Pendiente")</f>
        <v>0</v>
      </c>
      <c r="H7" s="188">
        <f>+COUNTIF('Evaluación PT 2018'!K26:K28,"No cumplido")</f>
        <v>0</v>
      </c>
      <c r="I7" s="189">
        <f>+COUNTIF('Evaluación PT 2018'!K26:K28,"N/A")</f>
        <v>0</v>
      </c>
      <c r="J7" s="386"/>
      <c r="K7" s="393"/>
    </row>
    <row r="8" spans="2:11" ht="15" customHeight="1">
      <c r="B8" s="187">
        <v>3</v>
      </c>
      <c r="C8" s="367" t="s">
        <v>153</v>
      </c>
      <c r="D8" s="368"/>
      <c r="E8" s="184">
        <f>COUNTIF('Evaluación PT 2018'!K30:K49,"Cumplido ")</f>
        <v>0</v>
      </c>
      <c r="F8" s="185">
        <f>+COUNTIF('Evaluación PT 2018'!K30:K49,"Parcial")</f>
        <v>3</v>
      </c>
      <c r="G8" s="185">
        <f>+COUNTIF('Evaluación PT 2018'!K30:K49,"Pendiente")</f>
        <v>4</v>
      </c>
      <c r="H8" s="188">
        <f>+COUNTIF('Evaluación PT 2018'!K30:K49,"No cumplido")</f>
        <v>1</v>
      </c>
      <c r="I8" s="189">
        <f>+COUNTIF('Evaluación PT 2018'!K30:K49,"N/A")</f>
        <v>2</v>
      </c>
      <c r="J8" s="386"/>
      <c r="K8" s="369" t="s">
        <v>154</v>
      </c>
    </row>
    <row r="9" spans="2:11">
      <c r="B9" s="187">
        <v>4</v>
      </c>
      <c r="C9" s="367" t="s">
        <v>155</v>
      </c>
      <c r="D9" s="368"/>
      <c r="E9" s="184">
        <f>COUNTIF('Evaluación PT 2018'!K51:K55,"Cumplido ")</f>
        <v>0</v>
      </c>
      <c r="F9" s="185">
        <f>+COUNTIF('Evaluación PT 2018'!K51:K55,"Parcial")</f>
        <v>3</v>
      </c>
      <c r="G9" s="185">
        <f>+COUNTIF('Evaluación PT 2018'!K51:K55,"Pendiente")</f>
        <v>2</v>
      </c>
      <c r="H9" s="188">
        <f>+COUNTIF('Evaluación PT 2018'!K51:K55,"No cumplido")</f>
        <v>0</v>
      </c>
      <c r="I9" s="189">
        <f>+COUNTIF('Evaluación PT 2018'!K51:K55,"N/A")</f>
        <v>0</v>
      </c>
      <c r="J9" s="386"/>
      <c r="K9" s="370"/>
    </row>
    <row r="10" spans="2:11">
      <c r="B10" s="371" t="s">
        <v>156</v>
      </c>
      <c r="C10" s="372"/>
      <c r="D10" s="373"/>
      <c r="E10" s="190">
        <f>SUM(E6:E9)</f>
        <v>0</v>
      </c>
      <c r="F10" s="190">
        <f>SUM(F6:F9)</f>
        <v>17</v>
      </c>
      <c r="G10" s="190">
        <f>SUM(G6:G9)</f>
        <v>6</v>
      </c>
      <c r="H10" s="190">
        <f>SUM(H6:H9)</f>
        <v>1</v>
      </c>
      <c r="I10" s="190">
        <f>SUM(I6:I9)</f>
        <v>2</v>
      </c>
      <c r="J10" s="191">
        <f>SUM(E10:I10)</f>
        <v>26</v>
      </c>
      <c r="K10" s="374">
        <v>0</v>
      </c>
    </row>
    <row r="11" spans="2:11">
      <c r="B11" s="376" t="s">
        <v>157</v>
      </c>
      <c r="C11" s="377"/>
      <c r="D11" s="378"/>
      <c r="E11" s="192">
        <f>+E10/J10</f>
        <v>0</v>
      </c>
      <c r="F11" s="193">
        <f>+F10/J10</f>
        <v>0.65384615384615385</v>
      </c>
      <c r="G11" s="193">
        <f>+G10/J10</f>
        <v>0.23076923076923078</v>
      </c>
      <c r="H11" s="194">
        <f>+H10/J10</f>
        <v>3.8461538461538464E-2</v>
      </c>
      <c r="I11" s="195">
        <f>+I10/J10</f>
        <v>7.6923076923076927E-2</v>
      </c>
      <c r="J11" s="196">
        <f>SUM(E11:I11)</f>
        <v>1</v>
      </c>
      <c r="K11" s="375"/>
    </row>
    <row r="12" spans="2:11" ht="15.75" thickBot="1">
      <c r="B12" s="361" t="s">
        <v>158</v>
      </c>
      <c r="C12" s="362"/>
      <c r="D12" s="363"/>
      <c r="E12" s="364"/>
      <c r="F12" s="364"/>
      <c r="G12" s="364"/>
      <c r="H12" s="364"/>
      <c r="I12" s="364"/>
      <c r="J12" s="364"/>
      <c r="K12" s="197">
        <f>K6-K10</f>
        <v>36.049999999999997</v>
      </c>
    </row>
    <row r="13" spans="2:11">
      <c r="B13" s="365" t="s">
        <v>159</v>
      </c>
      <c r="C13" s="365"/>
      <c r="D13" s="365"/>
      <c r="E13" s="365"/>
      <c r="F13" s="365"/>
      <c r="G13" s="365"/>
      <c r="H13" s="365"/>
      <c r="I13" s="365"/>
      <c r="J13" s="365"/>
      <c r="K13" s="365"/>
    </row>
    <row r="15" spans="2:11">
      <c r="B15" s="366"/>
      <c r="C15" s="366"/>
      <c r="D15" s="366"/>
      <c r="E15" s="366"/>
      <c r="F15" s="366"/>
      <c r="G15" s="366"/>
      <c r="H15" s="366"/>
      <c r="I15" s="366"/>
      <c r="J15" s="366"/>
      <c r="K15" s="366"/>
    </row>
  </sheetData>
  <mergeCells count="20">
    <mergeCell ref="B2:K2"/>
    <mergeCell ref="B4:B5"/>
    <mergeCell ref="C4:D4"/>
    <mergeCell ref="E4:I4"/>
    <mergeCell ref="J4:J9"/>
    <mergeCell ref="K4:K5"/>
    <mergeCell ref="C5:D5"/>
    <mergeCell ref="C6:D6"/>
    <mergeCell ref="K6:K7"/>
    <mergeCell ref="C7:D7"/>
    <mergeCell ref="B12:D12"/>
    <mergeCell ref="E12:J12"/>
    <mergeCell ref="B13:K13"/>
    <mergeCell ref="B15:K15"/>
    <mergeCell ref="C8:D8"/>
    <mergeCell ref="K8:K9"/>
    <mergeCell ref="C9:D9"/>
    <mergeCell ref="B10:D10"/>
    <mergeCell ref="K10:K11"/>
    <mergeCell ref="B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2:B6"/>
  <sheetViews>
    <sheetView topLeftCell="A10" workbookViewId="0">
      <selection activeCell="E16" sqref="E16"/>
    </sheetView>
  </sheetViews>
  <sheetFormatPr baseColWidth="10" defaultColWidth="11.42578125" defaultRowHeight="15"/>
  <cols>
    <col min="2" max="2" width="0" hidden="1" customWidth="1"/>
  </cols>
  <sheetData>
    <row r="2" spans="2:2" ht="18.75">
      <c r="B2" s="83" t="s">
        <v>107</v>
      </c>
    </row>
    <row r="3" spans="2:2" ht="18.75">
      <c r="B3" s="83" t="s">
        <v>2</v>
      </c>
    </row>
    <row r="4" spans="2:2" ht="18.75">
      <c r="B4" s="83" t="s">
        <v>108</v>
      </c>
    </row>
    <row r="5" spans="2:2" ht="18.75">
      <c r="B5" s="83" t="s">
        <v>109</v>
      </c>
    </row>
    <row r="6" spans="2:2" ht="18.75">
      <c r="B6" s="83"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CAROLINA.ROMANO</cp:lastModifiedBy>
  <cp:lastPrinted>2018-07-06T20:29:26Z</cp:lastPrinted>
  <dcterms:created xsi:type="dcterms:W3CDTF">2014-10-03T18:34:35Z</dcterms:created>
  <dcterms:modified xsi:type="dcterms:W3CDTF">2018-07-19T12:56:41Z</dcterms:modified>
</cp:coreProperties>
</file>