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david.castillo\Desktop\CASTILLO\CARPETA CONTABILIDAD\ARCHIVO 2024\CIERRE MENSUAL 2024\LIBRE ACCESO A LA INFORMACION\Septiembre 2024\Excel agosto 2024\"/>
    </mc:Choice>
  </mc:AlternateContent>
  <xr:revisionPtr revIDLastSave="0" documentId="8_{274F7FE3-3D3D-4A97-AA6D-383C6C5F2E2C}" xr6:coauthVersionLast="47" xr6:coauthVersionMax="47" xr10:uidLastSave="{00000000-0000-0000-0000-000000000000}"/>
  <bookViews>
    <workbookView xWindow="690" yWindow="690" windowWidth="2400" windowHeight="585" xr2:uid="{77F45BE2-8125-4550-B41A-3C58CA6F4F1C}"/>
  </bookViews>
  <sheets>
    <sheet name="Notas a los Estados" sheetId="1" r:id="rId1"/>
  </sheets>
  <definedNames>
    <definedName name="_Toc260211680" localSheetId="0">'Notas a los Estados'!#REF!</definedName>
    <definedName name="OLE_LINK2" localSheetId="0">'Notas a los Estados'!$C$28</definedName>
    <definedName name="OLE_LINK25" localSheetId="0">'Notas a los Estados'!$C$173</definedName>
    <definedName name="OLE_LINK31" localSheetId="0">'Notas a los Estados'!$C$198</definedName>
    <definedName name="OLE_LINK37" localSheetId="0">'Notas a los Estados'!$C$199</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Estados'!$C$59</definedName>
    <definedName name="OLE_LINK97" localSheetId="0">'Notas a los Estados'!$C$232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6" i="1" l="1"/>
  <c r="D280" i="1"/>
  <c r="D268" i="1"/>
  <c r="D260" i="1"/>
  <c r="D217" i="1"/>
  <c r="D192" i="1"/>
  <c r="D188" i="1"/>
  <c r="D194" i="1" s="1"/>
  <c r="D161" i="1"/>
  <c r="D151" i="1"/>
  <c r="D154" i="1" s="1"/>
  <c r="D126" i="1"/>
  <c r="D107" i="1"/>
  <c r="D110" i="1" s="1"/>
  <c r="D102" i="1"/>
  <c r="D86" i="1"/>
  <c r="D73" i="1"/>
  <c r="D72" i="1"/>
  <c r="D76" i="1" s="1"/>
  <c r="D89" i="1" s="1"/>
  <c r="D91" i="1" s="1"/>
  <c r="D65" i="1"/>
  <c r="D48" i="1"/>
  <c r="D50" i="1" s="1"/>
  <c r="D34" i="1"/>
  <c r="D25" i="1"/>
  <c r="G40" i="1" s="1"/>
  <c r="D112" i="1" l="1"/>
  <c r="D36" i="1"/>
</calcChain>
</file>

<file path=xl/sharedStrings.xml><?xml version="1.0" encoding="utf-8"?>
<sst xmlns="http://schemas.openxmlformats.org/spreadsheetml/2006/main" count="307" uniqueCount="274">
  <si>
    <t>REPÚBLICA DOMINICANA</t>
  </si>
  <si>
    <t>DIRECCIÓN NACIONAL DE CONTROL DE DROGAS</t>
  </si>
  <si>
    <t>NOTAS A LOS ESTADOS FINANCIEROS</t>
  </si>
  <si>
    <t xml:space="preserve">  AL 30 DE SEPTIEMBRE DE 2024</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</si>
  <si>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</si>
  <si>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</si>
  <si>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</si>
  <si>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</si>
  <si>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Agosto de 2024. 
Corresponde al siguiente detalle:</t>
  </si>
  <si>
    <t>CCP Aux.</t>
  </si>
  <si>
    <t>Cód. Cta. Contable</t>
  </si>
  <si>
    <t>Relación de Cajas Chicas</t>
  </si>
  <si>
    <t xml:space="preserve">Servicios Especiales              </t>
  </si>
  <si>
    <t>Dirección Seguridad Interna</t>
  </si>
  <si>
    <t>Dirección del CICC</t>
  </si>
  <si>
    <t>Dirección Centro Regional de Entrenamiento y Capacitación</t>
  </si>
  <si>
    <t>Total Cajas  Chicas</t>
  </si>
  <si>
    <t>Cuentas Corrientes Banco de Reservas:</t>
  </si>
  <si>
    <t>Cuenta No.010-391857-4</t>
  </si>
  <si>
    <t>Cuenta No.240-012653-9</t>
  </si>
  <si>
    <t xml:space="preserve">Cuenta No.010-251878-5 </t>
  </si>
  <si>
    <t>Cuenta No.314-000126-8</t>
  </si>
  <si>
    <t>Cuenta No.960-669215-5</t>
  </si>
  <si>
    <t>Cuenta Fondo para Libramientos</t>
  </si>
  <si>
    <t>Total Cuentas Corrientes</t>
  </si>
  <si>
    <t>Total Disponibilidad</t>
  </si>
  <si>
    <t>Nota 8</t>
  </si>
  <si>
    <t>OTROS ACTIVOS CORRIENTES</t>
  </si>
  <si>
    <t xml:space="preserve">Se registran los depósitos dados en garantía por concepto de alquiler de las dependencias que alojan los miembros de esta DNCD., en todo el teritorio nacional, gastos pagados por adelantado, así como las cuentas por cobrar a corto plazo.
</t>
  </si>
  <si>
    <t>Otras Cuentas por Cobrar a Corto Plazo por Clasificar</t>
  </si>
  <si>
    <t>Gastos Pagados por Adelantado</t>
  </si>
  <si>
    <t>Seguros Generales</t>
  </si>
  <si>
    <t xml:space="preserve">Depósitos en Garantía </t>
  </si>
  <si>
    <t>Total Gastos Pagados por Adelantado</t>
  </si>
  <si>
    <t>Total Otros Activos Corrientes</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</si>
  <si>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</si>
  <si>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</si>
  <si>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</si>
  <si>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</si>
  <si>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</si>
  <si>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</si>
  <si>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</si>
  <si>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Ctas.Obj.</t>
  </si>
  <si>
    <t>Ctas.Cont.</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</si>
  <si>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</si>
  <si>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</si>
  <si>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</si>
  <si>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</si>
  <si>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</si>
  <si>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</si>
  <si>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Equipos de Transporte, Tracción y Elevación</t>
  </si>
  <si>
    <t>Depreciación Equipos de Transporte</t>
  </si>
  <si>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</si>
  <si>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</si>
  <si>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</si>
  <si>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</si>
  <si>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</si>
  <si>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Terrenos Urbanos sin Mejoras</t>
  </si>
  <si>
    <t>Mejoras (Otras Construcciones y Mejoras en Proceso)</t>
  </si>
  <si>
    <t>Depreciación Acumulada (Mejoras en Proceso de Construcción)</t>
  </si>
  <si>
    <t>Licencias Intelectuales</t>
  </si>
  <si>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</si>
  <si>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</si>
  <si>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</si>
  <si>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</si>
  <si>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</si>
  <si>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</si>
  <si>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</si>
  <si>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</si>
  <si>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</si>
  <si>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</si>
  <si>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</si>
  <si>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</si>
  <si>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a Pagar</t>
  </si>
  <si>
    <t>Retenciones por Pagar Plan de Pensiones (Personal Policía Nacional)</t>
  </si>
  <si>
    <t>Retenciones Costo de Supervisión</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</si>
  <si>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</si>
  <si>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</si>
  <si>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</si>
  <si>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</si>
  <si>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</si>
  <si>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</si>
  <si>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</si>
  <si>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</si>
  <si>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</si>
  <si>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</si>
  <si>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</si>
  <si>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</si>
  <si>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</si>
  <si>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</si>
  <si>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</si>
  <si>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</si>
  <si>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</si>
  <si>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MULTAS Y OTROS INGRESOS</t>
  </si>
  <si>
    <t>Otros Ingresos :</t>
  </si>
  <si>
    <t>Asignación Presupuestaria</t>
  </si>
  <si>
    <t>Ingresos por Multas</t>
  </si>
  <si>
    <t>Ingresos por transacciones con contraprestación (Venta de Formularios)</t>
  </si>
  <si>
    <t xml:space="preserve">Ingresos por Pérdida de Propiedad                                         </t>
  </si>
  <si>
    <t>Otros Ingresos</t>
  </si>
  <si>
    <t>Reintegros de cheques</t>
  </si>
  <si>
    <t>Transferencias Corrientes de la Administración Central</t>
  </si>
  <si>
    <t>Sub-Total Recargos, Multas y Otros Ingresos</t>
  </si>
  <si>
    <t>Nota 15</t>
  </si>
  <si>
    <t>TRANSFERENCIAS Y DONACIONES</t>
  </si>
  <si>
    <t>Corresponden a las transfencias de Capital recibidas del Gobierno Central, para cubrir gastos de sueldos y gastos
corrientes de la institución.</t>
  </si>
  <si>
    <t>Donaciones Recibidas (Embajadas Americana, Británica, Fondos Europeos y Otros) *</t>
  </si>
  <si>
    <t>Total Recargos, Multas, Otros Ingresos,Transferencias y Donaciones</t>
  </si>
  <si>
    <t>GASTOS</t>
  </si>
  <si>
    <t>Nota 16</t>
  </si>
  <si>
    <t>SUELDOS, SALARIOS Y BENEFICIOS A EMPLEADOS</t>
  </si>
  <si>
    <t>Registro de los gastos en que incurre la institución por concepto de remuneraciones y/o compensaciones a su personal.</t>
  </si>
  <si>
    <t>2.1.1.1.01</t>
  </si>
  <si>
    <t>510101000100010001</t>
  </si>
  <si>
    <t>Sueldos Fijos</t>
  </si>
  <si>
    <t>2.1.1.2.04</t>
  </si>
  <si>
    <t>Sueldo al Personal por Servicios Especiales  (Seguridad Nacional)</t>
  </si>
  <si>
    <t>2.1.1.2.08</t>
  </si>
  <si>
    <t>51010100020006</t>
  </si>
  <si>
    <t>Remuneraciones al Personal de Carácter Temporal</t>
  </si>
  <si>
    <t>2.1.2.2.01</t>
  </si>
  <si>
    <t>510101000300020001</t>
  </si>
  <si>
    <t>Compensación por Gastos de Alimentación</t>
  </si>
  <si>
    <t>2.1.2.2.05</t>
  </si>
  <si>
    <t>510101000300020005</t>
  </si>
  <si>
    <t>Compensación Servicios de Seguridad</t>
  </si>
  <si>
    <t>2.1.2.2.06</t>
  </si>
  <si>
    <t>510101000300020006</t>
  </si>
  <si>
    <t>Compensación por Resultados</t>
  </si>
  <si>
    <t>2.1.2.2.13</t>
  </si>
  <si>
    <t>510101000300020013</t>
  </si>
  <si>
    <t>Incentivo por Riesgo Laboral Policial</t>
  </si>
  <si>
    <t>2.1.2.2.14</t>
  </si>
  <si>
    <t>510101000300020014</t>
  </si>
  <si>
    <t>Compensación Especial al Personal Militar</t>
  </si>
  <si>
    <t>2.1.3.2.01</t>
  </si>
  <si>
    <t>510101000600020001</t>
  </si>
  <si>
    <t>Gastos de Representación en El País</t>
  </si>
  <si>
    <t>2.1.1.4.01</t>
  </si>
  <si>
    <t>51010100070001</t>
  </si>
  <si>
    <t>Regalía Pascual</t>
  </si>
  <si>
    <t>Gastos de Representación en el exterior</t>
  </si>
  <si>
    <t>Sub-total</t>
  </si>
  <si>
    <t>2.1.5.1.01</t>
  </si>
  <si>
    <t>Contribuciones al Seguro de Salud</t>
  </si>
  <si>
    <t>2.1.5.3.01</t>
  </si>
  <si>
    <t>Contribución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</si>
  <si>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</si>
  <si>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</si>
  <si>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</si>
  <si>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</si>
  <si>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2.2.1.3.01</t>
  </si>
  <si>
    <t>Teléfono Local</t>
  </si>
  <si>
    <t>2.2.1.5.01</t>
  </si>
  <si>
    <t>Servicios de Internet y Televisión por Cable</t>
  </si>
  <si>
    <t>2.2.1.6.02</t>
  </si>
  <si>
    <t>Electricidad no Cortable</t>
  </si>
  <si>
    <t>2.2.1.7.01</t>
  </si>
  <si>
    <t>Agua</t>
  </si>
  <si>
    <t>2.2.1.8.01</t>
  </si>
  <si>
    <t>510102000100020004</t>
  </si>
  <si>
    <t>Recolección de Residuos Sólidos</t>
  </si>
  <si>
    <t>2.2.8.5.01</t>
  </si>
  <si>
    <t>510102000100020006</t>
  </si>
  <si>
    <t>Fumigación</t>
  </si>
  <si>
    <t>2.2.3.1.01</t>
  </si>
  <si>
    <t>Viáticos Dentro del País</t>
  </si>
  <si>
    <t>2.2.4.1.01</t>
  </si>
  <si>
    <t>510102000100050001</t>
  </si>
  <si>
    <t>Pasajes</t>
  </si>
  <si>
    <t>2.2.4.2.01</t>
  </si>
  <si>
    <t>510102000100050002</t>
  </si>
  <si>
    <t>Fletes</t>
  </si>
  <si>
    <t>2.2.5.1.01</t>
  </si>
  <si>
    <t>510102000100060001</t>
  </si>
  <si>
    <t>Alquileres y Rentas de Edificios y Locales</t>
  </si>
  <si>
    <t>2.2.6.2.01</t>
  </si>
  <si>
    <t>510102000100070002</t>
  </si>
  <si>
    <t>Seguros de Bienes Muebles</t>
  </si>
  <si>
    <t>2.2.7.1.01</t>
  </si>
  <si>
    <t>510102000100080001</t>
  </si>
  <si>
    <t>Obras Menores en Edificaciones</t>
  </si>
  <si>
    <t>2.2.8.2.01</t>
  </si>
  <si>
    <t>510102000109990002</t>
  </si>
  <si>
    <t>Comisiones y Gastos Bancarios</t>
  </si>
  <si>
    <t>2.2.8.7.01</t>
  </si>
  <si>
    <t>510102000109990006</t>
  </si>
  <si>
    <t>Servicios Técnicos y Profesionales</t>
  </si>
  <si>
    <t>Total Contratación de Servicios</t>
  </si>
  <si>
    <t>Nota 18</t>
  </si>
  <si>
    <t>SUMINISTROS Y MATERIAL PARA CONSUMO</t>
  </si>
  <si>
    <t>Registro de los gastos para las labores y mantenimiento.
Estos están Conformados de la manera  siguiente:</t>
  </si>
  <si>
    <t>2.3.1.1.01</t>
  </si>
  <si>
    <t>510102000200010001</t>
  </si>
  <si>
    <t>Alimentos y Bebidas Para Personas</t>
  </si>
  <si>
    <t>2.3.1.2.01</t>
  </si>
  <si>
    <t>510102000200010003</t>
  </si>
  <si>
    <t>Alimentos Para Animales</t>
  </si>
  <si>
    <t>2.3.3.2.01</t>
  </si>
  <si>
    <t>510102000200030002</t>
  </si>
  <si>
    <t>Acabos textiles</t>
  </si>
  <si>
    <t>2.3.3.1.01</t>
  </si>
  <si>
    <t>510102000200030001</t>
  </si>
  <si>
    <t>Papel de Escritorio</t>
  </si>
  <si>
    <t>2.3.3.3.01</t>
  </si>
  <si>
    <t>510102000200030003</t>
  </si>
  <si>
    <t>Productos de Artes Gráficas</t>
  </si>
  <si>
    <t>2.3.4.1.01</t>
  </si>
  <si>
    <t>510102000200040001</t>
  </si>
  <si>
    <t>Productos medicinales para uso humano</t>
  </si>
  <si>
    <t>2.3.7.1.01</t>
  </si>
  <si>
    <t>Gasolina</t>
  </si>
  <si>
    <t>2.3.7.1.02</t>
  </si>
  <si>
    <t>Gasoil</t>
  </si>
  <si>
    <t>2.3.7.1.04</t>
  </si>
  <si>
    <t>510102000200040006</t>
  </si>
  <si>
    <t>Gas Glp</t>
  </si>
  <si>
    <t>Lubricantes</t>
  </si>
  <si>
    <t>2.3.7.1.99</t>
  </si>
  <si>
    <t>Productos químicos de uso personal</t>
  </si>
  <si>
    <t>Insecticidas, fumigantes y otros</t>
  </si>
  <si>
    <t>2.3.7.2.06</t>
  </si>
  <si>
    <t>510102000200040015</t>
  </si>
  <si>
    <t>Pinturas, Lacas, Barnices, Diluyentes y Absorbentes para Pinturas</t>
  </si>
  <si>
    <t>2.3.5.3.01</t>
  </si>
  <si>
    <t>510102000200050003</t>
  </si>
  <si>
    <t>Otros productos químicos y conexos</t>
  </si>
  <si>
    <t>Artículos de plásticos</t>
  </si>
  <si>
    <t>2.3.6.3.06</t>
  </si>
  <si>
    <t>510102000200060014</t>
  </si>
  <si>
    <t>Accesorios de Metal</t>
  </si>
  <si>
    <t>2.3.9.1.01</t>
  </si>
  <si>
    <t>510102000200070001</t>
  </si>
  <si>
    <t>Material Para Limpieza</t>
  </si>
  <si>
    <t>2.3.9.2.01</t>
  </si>
  <si>
    <t>510102000200070002</t>
  </si>
  <si>
    <t>Útiles de Escritorio, Oficina Informática y de Enseñanza</t>
  </si>
  <si>
    <t>2.3.9.4.01</t>
  </si>
  <si>
    <t>510102000200070004</t>
  </si>
  <si>
    <t>Útiles Destinados a Actividades Deportivas y Recreativas</t>
  </si>
  <si>
    <t>2.3.9.6.01</t>
  </si>
  <si>
    <t>510102000200070006</t>
  </si>
  <si>
    <t>Productos Eléctricos y Afines</t>
  </si>
  <si>
    <t>2.3.9.9.04</t>
  </si>
  <si>
    <t>510102000200070010</t>
  </si>
  <si>
    <t>Productos y Utiles de Defensa y Seguridad</t>
  </si>
  <si>
    <t>Total Suminsitro y Materiales para Consumo</t>
  </si>
  <si>
    <t>Nota 19</t>
  </si>
  <si>
    <t>GASTOS DE DEPRECIACIÓN Y AMORTIZACIÓN</t>
  </si>
  <si>
    <t>Gasto de Depreciación</t>
  </si>
  <si>
    <t>Amortizaciones de Licencias</t>
  </si>
  <si>
    <t>Total Gastos de Depreciación y Amortización</t>
  </si>
  <si>
    <t>Nota 20</t>
  </si>
  <si>
    <t>SUBVENCIONES Y OTROS PAGOS</t>
  </si>
  <si>
    <t>Se registran los gastos en colaboraciones a instituciones y personas, entre otros.</t>
  </si>
  <si>
    <t>2.4.1.2.01</t>
  </si>
  <si>
    <t>51040100020001</t>
  </si>
  <si>
    <t>Ayudas y Donaciones Programadas a Hogares y Personas</t>
  </si>
  <si>
    <t>2.4.1.2.02</t>
  </si>
  <si>
    <t>51040100020002</t>
  </si>
  <si>
    <t>Ayudas y Donaciones Ocasionales a Hogares y Personas</t>
  </si>
  <si>
    <t>2.4.1.4.01</t>
  </si>
  <si>
    <t>51040100020007</t>
  </si>
  <si>
    <t>Becas Nacionales</t>
  </si>
  <si>
    <t>2.4.1.4.02</t>
  </si>
  <si>
    <t>51040100020008</t>
  </si>
  <si>
    <t>Transferencias Corrientes al sector privado</t>
  </si>
  <si>
    <t>2.4.1.6.01</t>
  </si>
  <si>
    <t>51040100020010</t>
  </si>
  <si>
    <t>Transferencia Corrientes  a Asociaciones Sin Fines de Lucro</t>
  </si>
  <si>
    <t>2.4.1.6.05</t>
  </si>
  <si>
    <t>51040100020015</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</si>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</sst>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Red]#,##0.00"/>
    <numFmt numFmtId="165" formatCode="000000000000000\3"/>
    <numFmt numFmtId="166" formatCode="000000000000000\5"/>
    <numFmt numFmtId="167" formatCode="000000000000000\2"/>
    <numFmt numFmtId="168" formatCode="000000000000000\1"/>
    <numFmt numFmtId="169" formatCode="000000000000000\4"/>
  </numFmts>
  <fonts count="19" x14ac:knownFonts="1">
    <font>
      <sz val="10"/>
      <name val="Arial"/>
      <family val="2"/>
    </font>
    <font>
      <sz val="11"/>
      <color theme="1"/>
      <name val="Aptos Narrow"/>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sz val="12"/>
      <color theme="1"/>
      <name val="Arial"/>
      <family val="2"/>
    </font>
    <font>
      <sz val="12"/>
      <color rgb="FFC00000"/>
      <name val="Arial"/>
      <family val="2"/>
    </font>
    <font>
      <sz val="11"/>
      <color indexed="63"/>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cellStyleXfs>
  <cellXfs count="124">
    <xf numFmtId="0" fontId="0" fillId="0" borderId="0" xfId="0"/>
    <xf numFmtId="0" fontId="3" fillId="0" borderId="0" xfId="0" applyFont="1"/>
    <xf numFmtId="43" fontId="3" fillId="0" borderId="0" xfId="1" applyFont="1"/>
    <xf numFmtId="0" fontId="5" fillId="0" borderId="0" xfId="0" applyFont="1" applyAlignment="1">
      <alignment horizontal="center" readingOrder="2"/>
    </xf>
    <xf numFmtId="0" fontId="5" fillId="2" borderId="0" xfId="0" applyFont="1" applyFill="1" applyAlignment="1">
      <alignment horizontal="center" readingOrder="2"/>
    </xf>
    <xf numFmtId="0" fontId="3" fillId="2" borderId="0" xfId="0" applyFont="1" applyFill="1"/>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11" fillId="2" borderId="1" xfId="0" applyFont="1" applyFill="1" applyBorder="1"/>
    <xf numFmtId="0" fontId="11" fillId="2" borderId="9" xfId="0" applyFont="1" applyFill="1" applyBorder="1" applyAlignment="1">
      <alignment horizontal="center"/>
    </xf>
    <xf numFmtId="0" fontId="12" fillId="2" borderId="3" xfId="0" applyFont="1" applyFill="1" applyBorder="1" applyAlignment="1">
      <alignment horizontal="center"/>
    </xf>
    <xf numFmtId="0" fontId="11" fillId="2" borderId="0" xfId="0" applyFont="1" applyFill="1"/>
    <xf numFmtId="1" fontId="11" fillId="2" borderId="0" xfId="0" applyNumberFormat="1" applyFont="1" applyFill="1" applyAlignment="1">
      <alignment horizontal="left"/>
    </xf>
    <xf numFmtId="0" fontId="11" fillId="2" borderId="7" xfId="0" applyFont="1" applyFill="1" applyBorder="1"/>
    <xf numFmtId="0" fontId="12" fillId="2" borderId="8" xfId="0" applyFont="1" applyFill="1" applyBorder="1" applyAlignment="1">
      <alignment horizontal="center"/>
    </xf>
    <xf numFmtId="0" fontId="3" fillId="2" borderId="7"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8" xfId="0" applyFont="1" applyFill="1" applyBorder="1"/>
    <xf numFmtId="4" fontId="3" fillId="2" borderId="0" xfId="0" applyNumberFormat="1" applyFont="1" applyFill="1" applyAlignment="1">
      <alignment horizontal="right"/>
    </xf>
    <xf numFmtId="4" fontId="13" fillId="2" borderId="8" xfId="0" applyNumberFormat="1" applyFont="1" applyFill="1" applyBorder="1" applyAlignment="1">
      <alignment horizontal="right"/>
    </xf>
    <xf numFmtId="4" fontId="3" fillId="2" borderId="10" xfId="0" applyNumberFormat="1" applyFont="1" applyFill="1" applyBorder="1" applyAlignment="1">
      <alignment horizontal="right"/>
    </xf>
    <xf numFmtId="4" fontId="12" fillId="2" borderId="8" xfId="0" applyNumberFormat="1" applyFont="1" applyFill="1" applyBorder="1"/>
    <xf numFmtId="43" fontId="3" fillId="2" borderId="0" xfId="1" applyFont="1" applyFill="1" applyBorder="1"/>
    <xf numFmtId="4" fontId="13" fillId="2" borderId="8"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43" fontId="3" fillId="0" borderId="0" xfId="0" applyNumberFormat="1" applyFont="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xf numFmtId="4" fontId="3" fillId="2" borderId="8" xfId="0" applyNumberFormat="1" applyFont="1" applyFill="1" applyBorder="1" applyAlignment="1">
      <alignment horizontal="right"/>
    </xf>
    <xf numFmtId="0" fontId="3" fillId="2" borderId="0" xfId="0" applyFont="1" applyFill="1" applyAlignment="1">
      <alignment horizontal="left"/>
    </xf>
    <xf numFmtId="0" fontId="11" fillId="2" borderId="7" xfId="0" applyFont="1" applyFill="1" applyBorder="1" applyAlignment="1">
      <alignment horizontal="left"/>
    </xf>
    <xf numFmtId="4" fontId="11" fillId="2" borderId="12" xfId="0" applyNumberFormat="1" applyFont="1" applyFill="1" applyBorder="1" applyAlignment="1">
      <alignment horizontal="right"/>
    </xf>
    <xf numFmtId="4" fontId="11" fillId="2" borderId="8" xfId="0" applyNumberFormat="1" applyFont="1" applyFill="1" applyBorder="1" applyAlignment="1">
      <alignment horizontal="right"/>
    </xf>
    <xf numFmtId="4" fontId="11" fillId="2" borderId="0" xfId="0" applyNumberFormat="1" applyFont="1" applyFill="1" applyAlignment="1">
      <alignment horizontal="right"/>
    </xf>
    <xf numFmtId="4" fontId="11" fillId="2" borderId="8" xfId="0" applyNumberFormat="1" applyFont="1" applyFill="1" applyBorder="1"/>
    <xf numFmtId="0" fontId="3" fillId="2" borderId="6" xfId="0" applyFont="1" applyFill="1" applyBorder="1"/>
    <xf numFmtId="43" fontId="3" fillId="2" borderId="0" xfId="2" applyFont="1" applyFill="1" applyBorder="1"/>
    <xf numFmtId="43" fontId="3" fillId="2" borderId="8" xfId="2" applyFont="1" applyFill="1" applyBorder="1"/>
    <xf numFmtId="0" fontId="11" fillId="2" borderId="8" xfId="0" applyFont="1" applyFill="1" applyBorder="1" applyAlignment="1">
      <alignment horizontal="center"/>
    </xf>
    <xf numFmtId="43" fontId="3" fillId="2" borderId="10" xfId="1" applyFont="1" applyFill="1" applyBorder="1"/>
    <xf numFmtId="43" fontId="11" fillId="2" borderId="12" xfId="1" applyFont="1" applyFill="1" applyBorder="1"/>
    <xf numFmtId="0" fontId="11" fillId="2" borderId="5" xfId="0" applyFont="1" applyFill="1" applyBorder="1" applyAlignment="1">
      <alignment horizontal="center"/>
    </xf>
    <xf numFmtId="4" fontId="3" fillId="2" borderId="8" xfId="0" applyNumberFormat="1" applyFont="1" applyFill="1" applyBorder="1"/>
    <xf numFmtId="4" fontId="3" fillId="2" borderId="0" xfId="0" applyNumberFormat="1" applyFont="1" applyFill="1"/>
    <xf numFmtId="39" fontId="11" fillId="2" borderId="0" xfId="1" applyNumberFormat="1" applyFont="1" applyFill="1" applyBorder="1"/>
    <xf numFmtId="40" fontId="3" fillId="2" borderId="8" xfId="0" applyNumberFormat="1" applyFont="1" applyFill="1" applyBorder="1"/>
    <xf numFmtId="43" fontId="16" fillId="2" borderId="0" xfId="1" applyFont="1" applyFill="1" applyBorder="1"/>
    <xf numFmtId="39" fontId="11" fillId="2" borderId="0" xfId="0" applyNumberFormat="1" applyFont="1" applyFill="1"/>
    <xf numFmtId="43" fontId="11" fillId="2" borderId="13" xfId="1" applyFont="1" applyFill="1" applyBorder="1"/>
    <xf numFmtId="0" fontId="3" fillId="2" borderId="7" xfId="0" applyFont="1" applyFill="1" applyBorder="1" applyAlignment="1">
      <alignment horizontal="left" vertical="center" wrapText="1"/>
    </xf>
    <xf numFmtId="40" fontId="11" fillId="2" borderId="0" xfId="0" applyNumberFormat="1" applyFont="1" applyFill="1"/>
    <xf numFmtId="40" fontId="3" fillId="2" borderId="0" xfId="0" applyNumberFormat="1" applyFont="1" applyFill="1"/>
    <xf numFmtId="4" fontId="11" fillId="2" borderId="13" xfId="0" applyNumberFormat="1" applyFont="1" applyFill="1" applyBorder="1"/>
    <xf numFmtId="0" fontId="11" fillId="2" borderId="4" xfId="0" applyFont="1" applyFill="1" applyBorder="1"/>
    <xf numFmtId="0" fontId="14" fillId="2" borderId="7" xfId="0" applyFont="1" applyFill="1" applyBorder="1"/>
    <xf numFmtId="4" fontId="11" fillId="2" borderId="10" xfId="0" applyNumberFormat="1" applyFont="1" applyFill="1" applyBorder="1"/>
    <xf numFmtId="1" fontId="3" fillId="2" borderId="0" xfId="0" applyNumberFormat="1" applyFont="1" applyFill="1"/>
    <xf numFmtId="0" fontId="3" fillId="0" borderId="7" xfId="0" applyFont="1" applyBorder="1"/>
    <xf numFmtId="43" fontId="3" fillId="0" borderId="0" xfId="1" applyFont="1" applyBorder="1"/>
    <xf numFmtId="43" fontId="3" fillId="2" borderId="0" xfId="1" applyFont="1" applyFill="1" applyBorder="1" applyAlignment="1">
      <alignment horizontal="center"/>
    </xf>
    <xf numFmtId="0" fontId="11" fillId="2" borderId="7" xfId="0" applyFont="1" applyFill="1" applyBorder="1" applyAlignment="1">
      <alignment horizontal="left" vertical="top"/>
    </xf>
    <xf numFmtId="40" fontId="11" fillId="2" borderId="8" xfId="0" applyNumberFormat="1" applyFont="1" applyFill="1" applyBorder="1"/>
    <xf numFmtId="43" fontId="11" fillId="2" borderId="11" xfId="1" applyFont="1" applyFill="1" applyBorder="1"/>
    <xf numFmtId="43" fontId="3" fillId="2" borderId="0" xfId="1" applyFont="1" applyFill="1" applyBorder="1" applyAlignment="1">
      <alignment horizontal="right"/>
    </xf>
    <xf numFmtId="43" fontId="3" fillId="2" borderId="8" xfId="2" applyFont="1" applyFill="1" applyBorder="1" applyAlignment="1">
      <alignment horizontal="right"/>
    </xf>
    <xf numFmtId="43" fontId="11" fillId="2" borderId="8" xfId="2" applyFont="1" applyFill="1" applyBorder="1"/>
    <xf numFmtId="43" fontId="3" fillId="2" borderId="0" xfId="0" applyNumberFormat="1" applyFont="1" applyFill="1"/>
    <xf numFmtId="43" fontId="11" fillId="2" borderId="8" xfId="2" applyFont="1" applyFill="1" applyBorder="1" applyAlignment="1">
      <alignment horizontal="right"/>
    </xf>
    <xf numFmtId="43" fontId="3" fillId="2" borderId="0" xfId="1" applyFont="1" applyFill="1"/>
    <xf numFmtId="39" fontId="1" fillId="0" borderId="0" xfId="3" applyNumberFormat="1" applyAlignment="1">
      <alignment vertical="center"/>
    </xf>
    <xf numFmtId="0" fontId="11" fillId="2" borderId="7" xfId="0" applyFont="1" applyFill="1" applyBorder="1" applyAlignment="1">
      <alignment wrapText="1"/>
    </xf>
    <xf numFmtId="1" fontId="3" fillId="2" borderId="0" xfId="0" applyNumberFormat="1" applyFont="1" applyFill="1" applyAlignment="1">
      <alignment horizontal="left"/>
    </xf>
    <xf numFmtId="0" fontId="3" fillId="2" borderId="7" xfId="0" applyFont="1" applyFill="1" applyBorder="1" applyAlignment="1">
      <alignment wrapText="1"/>
    </xf>
    <xf numFmtId="43" fontId="3" fillId="2" borderId="0" xfId="1" applyFont="1" applyFill="1" applyBorder="1" applyAlignment="1">
      <alignment horizontal="left"/>
    </xf>
    <xf numFmtId="0" fontId="3" fillId="2" borderId="7" xfId="0" applyFont="1" applyFill="1" applyBorder="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0" fontId="3" fillId="2" borderId="7" xfId="4" applyFont="1" applyFill="1" applyBorder="1" applyAlignment="1">
      <alignment wrapText="1"/>
    </xf>
    <xf numFmtId="0" fontId="17" fillId="2" borderId="8" xfId="0" applyFont="1" applyFill="1" applyBorder="1"/>
    <xf numFmtId="43" fontId="13" fillId="0" borderId="0" xfId="1" applyFont="1" applyBorder="1"/>
    <xf numFmtId="43" fontId="18" fillId="0" borderId="0" xfId="1" applyFont="1" applyAlignment="1">
      <alignment horizontal="right"/>
    </xf>
    <xf numFmtId="0" fontId="11" fillId="2" borderId="8" xfId="0" applyFont="1" applyFill="1" applyBorder="1"/>
    <xf numFmtId="43" fontId="13" fillId="0" borderId="0" xfId="1" applyFont="1"/>
    <xf numFmtId="0" fontId="14" fillId="2" borderId="1" xfId="0" applyFont="1" applyFill="1" applyBorder="1" applyAlignment="1">
      <alignment horizontal="left" vertical="center" wrapText="1"/>
    </xf>
    <xf numFmtId="43" fontId="11" fillId="2" borderId="13" xfId="1" applyFont="1" applyFill="1" applyBorder="1" applyAlignment="1">
      <alignment horizontal="right"/>
    </xf>
    <xf numFmtId="43" fontId="3" fillId="2" borderId="0" xfId="2" applyFont="1" applyFill="1" applyBorder="1" applyAlignment="1">
      <alignment horizontal="right"/>
    </xf>
    <xf numFmtId="43" fontId="3" fillId="0" borderId="0" xfId="1" applyFont="1" applyFill="1"/>
    <xf numFmtId="43" fontId="11" fillId="2" borderId="0" xfId="1" applyFont="1" applyFill="1" applyBorder="1" applyAlignment="1">
      <alignment horizontal="right"/>
    </xf>
    <xf numFmtId="0" fontId="14" fillId="2" borderId="1" xfId="0" applyFont="1" applyFill="1" applyBorder="1" applyAlignment="1">
      <alignment vertical="center"/>
    </xf>
    <xf numFmtId="165" fontId="3" fillId="2" borderId="0" xfId="0" applyNumberFormat="1" applyFont="1" applyFill="1" applyAlignment="1">
      <alignment horizontal="left"/>
    </xf>
    <xf numFmtId="166" fontId="3" fillId="2" borderId="0" xfId="0" applyNumberFormat="1" applyFont="1" applyFill="1" applyAlignment="1">
      <alignment horizontal="left"/>
    </xf>
    <xf numFmtId="167" fontId="3" fillId="2" borderId="0" xfId="0" applyNumberFormat="1" applyFont="1" applyFill="1" applyAlignment="1">
      <alignment horizontal="left"/>
    </xf>
    <xf numFmtId="168" fontId="3" fillId="2" borderId="0" xfId="0" applyNumberFormat="1" applyFont="1" applyFill="1" applyAlignment="1">
      <alignment horizontal="left"/>
    </xf>
    <xf numFmtId="4" fontId="3" fillId="2" borderId="5" xfId="0" applyNumberFormat="1" applyFont="1" applyFill="1" applyBorder="1"/>
    <xf numFmtId="4" fontId="3" fillId="2" borderId="6" xfId="0" applyNumberFormat="1" applyFont="1" applyFill="1" applyBorder="1"/>
    <xf numFmtId="0" fontId="14" fillId="2" borderId="1" xfId="0" applyFont="1" applyFill="1" applyBorder="1" applyAlignment="1">
      <alignment horizontal="left"/>
    </xf>
    <xf numFmtId="43" fontId="16" fillId="2" borderId="0" xfId="1" applyFont="1" applyFill="1" applyBorder="1" applyAlignment="1">
      <alignment horizontal="right"/>
    </xf>
    <xf numFmtId="169" fontId="3" fillId="2" borderId="0" xfId="0" applyNumberFormat="1" applyFont="1" applyFill="1" applyAlignment="1">
      <alignment horizontal="left"/>
    </xf>
    <xf numFmtId="0" fontId="3" fillId="0" borderId="0" xfId="0" applyFont="1" applyAlignment="1">
      <alignment horizontal="left"/>
    </xf>
    <xf numFmtId="43" fontId="3" fillId="2" borderId="10" xfId="1" applyFont="1" applyFill="1" applyBorder="1" applyAlignment="1">
      <alignment horizontal="right"/>
    </xf>
    <xf numFmtId="39" fontId="11" fillId="2" borderId="10" xfId="0" applyNumberFormat="1" applyFont="1" applyFill="1" applyBorder="1"/>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cellXfs>
  <cellStyles count="5">
    <cellStyle name="Millares" xfId="1" builtinId="3"/>
    <cellStyle name="Millares 3" xfId="2" xr:uid="{8106AE0D-45F9-4DF3-B6BE-F6C9D63C93EA}"/>
    <cellStyle name="Normal" xfId="0" builtinId="0"/>
    <cellStyle name="Normal 2 2 2" xfId="3" xr:uid="{8FCADA69-9E4D-4688-A1AC-1DE577D2AD2D}"/>
    <cellStyle name="Normal 4" xfId="4" xr:uid="{EBDDB58B-3C9E-4F3D-AED9-57DFB8C24B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3152775</xdr:colOff>
      <xdr:row>1</xdr:row>
      <xdr:rowOff>133350</xdr:rowOff>
    </xdr:from>
    <xdr:to>
      <xdr:col>2</xdr:col>
      <xdr:colOff>3914775</xdr:colOff>
      <xdr:row>6</xdr:row>
      <xdr:rowOff>19050</xdr:rowOff>
    </xdr:to>
    <xdr:pic>
      <xdr:nvPicPr>
        <xdr:cNvPr id="2" name="Picture 3">
          <a:extLst>
            <a:ext uri="{FF2B5EF4-FFF2-40B4-BE49-F238E27FC236}">
              <a16:creationId xmlns:a16="http://schemas.microsoft.com/office/drawing/2014/main" id="{537881D7-2604-4A8E-B427-3D61AB3B01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5" y="323850"/>
          <a:ext cx="762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1824989</xdr:colOff>
      <xdr:row>286</xdr:row>
      <xdr:rowOff>57150</xdr:rowOff>
    </xdr:from>
    <xdr:ext cx="3339256" cy="298800"/>
    <xdr:sp macro="" textlink="">
      <xdr:nvSpPr>
        <xdr:cNvPr id="3" name="3 CuadroTexto">
          <a:extLst>
            <a:ext uri="{FF2B5EF4-FFF2-40B4-BE49-F238E27FC236}">
              <a16:creationId xmlns:a16="http://schemas.microsoft.com/office/drawing/2014/main" id="{A42C45BE-EDFB-4402-A943-777FA121E667}"/>
            </a:ext>
          </a:extLst>
        </xdr:cNvPr>
        <xdr:cNvSpPr txBox="1"/>
      </xdr:nvSpPr>
      <xdr:spPr>
        <a:xfrm>
          <a:off x="1824989" y="61502925"/>
          <a:ext cx="3339256"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57FC-9C4E-402E-84DB-ED34EDA7FE15}">
  <dimension ref="A7:I300"/>
  <sheetViews>
    <sheetView tabSelected="1" topLeftCell="C263" zoomScaleNormal="100" workbookViewId="0">
      <selection activeCell="C285" sqref="C285"/>
    </sheetView>
  </sheetViews>
  <sheetFormatPr baseColWidth="10" defaultRowHeight="15" x14ac:dyDescent="0.2"/>
  <cols>
    <col min="1" max="1" width="11.28515625" style="1" hidden="1" customWidth="1"/>
    <col min="2" max="2" width="24.7109375" style="1" hidden="1" customWidth="1"/>
    <col min="3" max="3" width="81.28515625" style="1" customWidth="1"/>
    <col min="4" max="4" width="20.5703125" style="5" bestFit="1" customWidth="1"/>
    <col min="5" max="5" width="6.28515625" style="1" customWidth="1"/>
    <col min="6" max="6" width="8" style="1" customWidth="1"/>
    <col min="7" max="7" width="34.5703125" style="2" bestFit="1" customWidth="1"/>
    <col min="8" max="8" width="19.42578125" style="2" bestFit="1" customWidth="1"/>
    <col min="9" max="9" width="19.42578125" style="1" bestFit="1" customWidth="1"/>
    <col min="10" max="256" width="11.42578125" style="1"/>
    <col min="257" max="258" width="0" style="1" hidden="1" customWidth="1"/>
    <col min="259" max="259" width="81.28515625" style="1" customWidth="1"/>
    <col min="260" max="260" width="20.5703125" style="1" bestFit="1" customWidth="1"/>
    <col min="261" max="261" width="6.28515625" style="1" customWidth="1"/>
    <col min="262" max="262" width="8" style="1" customWidth="1"/>
    <col min="263" max="263" width="34.5703125" style="1" bestFit="1" customWidth="1"/>
    <col min="264" max="265" width="19.42578125" style="1" bestFit="1" customWidth="1"/>
    <col min="266" max="512" width="11.42578125" style="1"/>
    <col min="513" max="514" width="0" style="1" hidden="1" customWidth="1"/>
    <col min="515" max="515" width="81.28515625" style="1" customWidth="1"/>
    <col min="516" max="516" width="20.5703125" style="1" bestFit="1" customWidth="1"/>
    <col min="517" max="517" width="6.28515625" style="1" customWidth="1"/>
    <col min="518" max="518" width="8" style="1" customWidth="1"/>
    <col min="519" max="519" width="34.5703125" style="1" bestFit="1" customWidth="1"/>
    <col min="520" max="521" width="19.42578125" style="1" bestFit="1" customWidth="1"/>
    <col min="522" max="768" width="11.42578125" style="1"/>
    <col min="769" max="770" width="0" style="1" hidden="1" customWidth="1"/>
    <col min="771" max="771" width="81.28515625" style="1" customWidth="1"/>
    <col min="772" max="772" width="20.5703125" style="1" bestFit="1" customWidth="1"/>
    <col min="773" max="773" width="6.28515625" style="1" customWidth="1"/>
    <col min="774" max="774" width="8" style="1" customWidth="1"/>
    <col min="775" max="775" width="34.5703125" style="1" bestFit="1" customWidth="1"/>
    <col min="776" max="777" width="19.42578125" style="1" bestFit="1" customWidth="1"/>
    <col min="778" max="1024" width="11.42578125" style="1"/>
    <col min="1025" max="1026" width="0" style="1" hidden="1" customWidth="1"/>
    <col min="1027" max="1027" width="81.28515625" style="1" customWidth="1"/>
    <col min="1028" max="1028" width="20.5703125" style="1" bestFit="1" customWidth="1"/>
    <col min="1029" max="1029" width="6.28515625" style="1" customWidth="1"/>
    <col min="1030" max="1030" width="8" style="1" customWidth="1"/>
    <col min="1031" max="1031" width="34.5703125" style="1" bestFit="1" customWidth="1"/>
    <col min="1032" max="1033" width="19.42578125" style="1" bestFit="1" customWidth="1"/>
    <col min="1034" max="1280" width="11.42578125" style="1"/>
    <col min="1281" max="1282" width="0" style="1" hidden="1" customWidth="1"/>
    <col min="1283" max="1283" width="81.28515625" style="1" customWidth="1"/>
    <col min="1284" max="1284" width="20.5703125" style="1" bestFit="1" customWidth="1"/>
    <col min="1285" max="1285" width="6.28515625" style="1" customWidth="1"/>
    <col min="1286" max="1286" width="8" style="1" customWidth="1"/>
    <col min="1287" max="1287" width="34.5703125" style="1" bestFit="1" customWidth="1"/>
    <col min="1288" max="1289" width="19.42578125" style="1" bestFit="1" customWidth="1"/>
    <col min="1290" max="1536" width="11.42578125" style="1"/>
    <col min="1537" max="1538" width="0" style="1" hidden="1" customWidth="1"/>
    <col min="1539" max="1539" width="81.28515625" style="1" customWidth="1"/>
    <col min="1540" max="1540" width="20.5703125" style="1" bestFit="1" customWidth="1"/>
    <col min="1541" max="1541" width="6.28515625" style="1" customWidth="1"/>
    <col min="1542" max="1542" width="8" style="1" customWidth="1"/>
    <col min="1543" max="1543" width="34.5703125" style="1" bestFit="1" customWidth="1"/>
    <col min="1544" max="1545" width="19.42578125" style="1" bestFit="1" customWidth="1"/>
    <col min="1546" max="1792" width="11.42578125" style="1"/>
    <col min="1793" max="1794" width="0" style="1" hidden="1" customWidth="1"/>
    <col min="1795" max="1795" width="81.28515625" style="1" customWidth="1"/>
    <col min="1796" max="1796" width="20.5703125" style="1" bestFit="1" customWidth="1"/>
    <col min="1797" max="1797" width="6.28515625" style="1" customWidth="1"/>
    <col min="1798" max="1798" width="8" style="1" customWidth="1"/>
    <col min="1799" max="1799" width="34.5703125" style="1" bestFit="1" customWidth="1"/>
    <col min="1800" max="1801" width="19.42578125" style="1" bestFit="1" customWidth="1"/>
    <col min="1802" max="2048" width="11.42578125" style="1"/>
    <col min="2049" max="2050" width="0" style="1" hidden="1" customWidth="1"/>
    <col min="2051" max="2051" width="81.28515625" style="1" customWidth="1"/>
    <col min="2052" max="2052" width="20.5703125" style="1" bestFit="1" customWidth="1"/>
    <col min="2053" max="2053" width="6.28515625" style="1" customWidth="1"/>
    <col min="2054" max="2054" width="8" style="1" customWidth="1"/>
    <col min="2055" max="2055" width="34.5703125" style="1" bestFit="1" customWidth="1"/>
    <col min="2056" max="2057" width="19.42578125" style="1" bestFit="1" customWidth="1"/>
    <col min="2058" max="2304" width="11.42578125" style="1"/>
    <col min="2305" max="2306" width="0" style="1" hidden="1" customWidth="1"/>
    <col min="2307" max="2307" width="81.28515625" style="1" customWidth="1"/>
    <col min="2308" max="2308" width="20.5703125" style="1" bestFit="1" customWidth="1"/>
    <col min="2309" max="2309" width="6.28515625" style="1" customWidth="1"/>
    <col min="2310" max="2310" width="8" style="1" customWidth="1"/>
    <col min="2311" max="2311" width="34.5703125" style="1" bestFit="1" customWidth="1"/>
    <col min="2312" max="2313" width="19.42578125" style="1" bestFit="1" customWidth="1"/>
    <col min="2314" max="2560" width="11.42578125" style="1"/>
    <col min="2561" max="2562" width="0" style="1" hidden="1" customWidth="1"/>
    <col min="2563" max="2563" width="81.28515625" style="1" customWidth="1"/>
    <col min="2564" max="2564" width="20.5703125" style="1" bestFit="1" customWidth="1"/>
    <col min="2565" max="2565" width="6.28515625" style="1" customWidth="1"/>
    <col min="2566" max="2566" width="8" style="1" customWidth="1"/>
    <col min="2567" max="2567" width="34.5703125" style="1" bestFit="1" customWidth="1"/>
    <col min="2568" max="2569" width="19.42578125" style="1" bestFit="1" customWidth="1"/>
    <col min="2570" max="2816" width="11.42578125" style="1"/>
    <col min="2817" max="2818" width="0" style="1" hidden="1" customWidth="1"/>
    <col min="2819" max="2819" width="81.28515625" style="1" customWidth="1"/>
    <col min="2820" max="2820" width="20.5703125" style="1" bestFit="1" customWidth="1"/>
    <col min="2821" max="2821" width="6.28515625" style="1" customWidth="1"/>
    <col min="2822" max="2822" width="8" style="1" customWidth="1"/>
    <col min="2823" max="2823" width="34.5703125" style="1" bestFit="1" customWidth="1"/>
    <col min="2824" max="2825" width="19.42578125" style="1" bestFit="1" customWidth="1"/>
    <col min="2826" max="3072" width="11.42578125" style="1"/>
    <col min="3073" max="3074" width="0" style="1" hidden="1" customWidth="1"/>
    <col min="3075" max="3075" width="81.28515625" style="1" customWidth="1"/>
    <col min="3076" max="3076" width="20.5703125" style="1" bestFit="1" customWidth="1"/>
    <col min="3077" max="3077" width="6.28515625" style="1" customWidth="1"/>
    <col min="3078" max="3078" width="8" style="1" customWidth="1"/>
    <col min="3079" max="3079" width="34.5703125" style="1" bestFit="1" customWidth="1"/>
    <col min="3080" max="3081" width="19.42578125" style="1" bestFit="1" customWidth="1"/>
    <col min="3082" max="3328" width="11.42578125" style="1"/>
    <col min="3329" max="3330" width="0" style="1" hidden="1" customWidth="1"/>
    <col min="3331" max="3331" width="81.28515625" style="1" customWidth="1"/>
    <col min="3332" max="3332" width="20.5703125" style="1" bestFit="1" customWidth="1"/>
    <col min="3333" max="3333" width="6.28515625" style="1" customWidth="1"/>
    <col min="3334" max="3334" width="8" style="1" customWidth="1"/>
    <col min="3335" max="3335" width="34.5703125" style="1" bestFit="1" customWidth="1"/>
    <col min="3336" max="3337" width="19.42578125" style="1" bestFit="1" customWidth="1"/>
    <col min="3338" max="3584" width="11.42578125" style="1"/>
    <col min="3585" max="3586" width="0" style="1" hidden="1" customWidth="1"/>
    <col min="3587" max="3587" width="81.28515625" style="1" customWidth="1"/>
    <col min="3588" max="3588" width="20.5703125" style="1" bestFit="1" customWidth="1"/>
    <col min="3589" max="3589" width="6.28515625" style="1" customWidth="1"/>
    <col min="3590" max="3590" width="8" style="1" customWidth="1"/>
    <col min="3591" max="3591" width="34.5703125" style="1" bestFit="1" customWidth="1"/>
    <col min="3592" max="3593" width="19.42578125" style="1" bestFit="1" customWidth="1"/>
    <col min="3594" max="3840" width="11.42578125" style="1"/>
    <col min="3841" max="3842" width="0" style="1" hidden="1" customWidth="1"/>
    <col min="3843" max="3843" width="81.28515625" style="1" customWidth="1"/>
    <col min="3844" max="3844" width="20.5703125" style="1" bestFit="1" customWidth="1"/>
    <col min="3845" max="3845" width="6.28515625" style="1" customWidth="1"/>
    <col min="3846" max="3846" width="8" style="1" customWidth="1"/>
    <col min="3847" max="3847" width="34.5703125" style="1" bestFit="1" customWidth="1"/>
    <col min="3848" max="3849" width="19.42578125" style="1" bestFit="1" customWidth="1"/>
    <col min="3850" max="4096" width="11.42578125" style="1"/>
    <col min="4097" max="4098" width="0" style="1" hidden="1" customWidth="1"/>
    <col min="4099" max="4099" width="81.28515625" style="1" customWidth="1"/>
    <col min="4100" max="4100" width="20.5703125" style="1" bestFit="1" customWidth="1"/>
    <col min="4101" max="4101" width="6.28515625" style="1" customWidth="1"/>
    <col min="4102" max="4102" width="8" style="1" customWidth="1"/>
    <col min="4103" max="4103" width="34.5703125" style="1" bestFit="1" customWidth="1"/>
    <col min="4104" max="4105" width="19.42578125" style="1" bestFit="1" customWidth="1"/>
    <col min="4106" max="4352" width="11.42578125" style="1"/>
    <col min="4353" max="4354" width="0" style="1" hidden="1" customWidth="1"/>
    <col min="4355" max="4355" width="81.28515625" style="1" customWidth="1"/>
    <col min="4356" max="4356" width="20.5703125" style="1" bestFit="1" customWidth="1"/>
    <col min="4357" max="4357" width="6.28515625" style="1" customWidth="1"/>
    <col min="4358" max="4358" width="8" style="1" customWidth="1"/>
    <col min="4359" max="4359" width="34.5703125" style="1" bestFit="1" customWidth="1"/>
    <col min="4360" max="4361" width="19.42578125" style="1" bestFit="1" customWidth="1"/>
    <col min="4362" max="4608" width="11.42578125" style="1"/>
    <col min="4609" max="4610" width="0" style="1" hidden="1" customWidth="1"/>
    <col min="4611" max="4611" width="81.28515625" style="1" customWidth="1"/>
    <col min="4612" max="4612" width="20.5703125" style="1" bestFit="1" customWidth="1"/>
    <col min="4613" max="4613" width="6.28515625" style="1" customWidth="1"/>
    <col min="4614" max="4614" width="8" style="1" customWidth="1"/>
    <col min="4615" max="4615" width="34.5703125" style="1" bestFit="1" customWidth="1"/>
    <col min="4616" max="4617" width="19.42578125" style="1" bestFit="1" customWidth="1"/>
    <col min="4618" max="4864" width="11.42578125" style="1"/>
    <col min="4865" max="4866" width="0" style="1" hidden="1" customWidth="1"/>
    <col min="4867" max="4867" width="81.28515625" style="1" customWidth="1"/>
    <col min="4868" max="4868" width="20.5703125" style="1" bestFit="1" customWidth="1"/>
    <col min="4869" max="4869" width="6.28515625" style="1" customWidth="1"/>
    <col min="4870" max="4870" width="8" style="1" customWidth="1"/>
    <col min="4871" max="4871" width="34.5703125" style="1" bestFit="1" customWidth="1"/>
    <col min="4872" max="4873" width="19.42578125" style="1" bestFit="1" customWidth="1"/>
    <col min="4874" max="5120" width="11.42578125" style="1"/>
    <col min="5121" max="5122" width="0" style="1" hidden="1" customWidth="1"/>
    <col min="5123" max="5123" width="81.28515625" style="1" customWidth="1"/>
    <col min="5124" max="5124" width="20.5703125" style="1" bestFit="1" customWidth="1"/>
    <col min="5125" max="5125" width="6.28515625" style="1" customWidth="1"/>
    <col min="5126" max="5126" width="8" style="1" customWidth="1"/>
    <col min="5127" max="5127" width="34.5703125" style="1" bestFit="1" customWidth="1"/>
    <col min="5128" max="5129" width="19.42578125" style="1" bestFit="1" customWidth="1"/>
    <col min="5130" max="5376" width="11.42578125" style="1"/>
    <col min="5377" max="5378" width="0" style="1" hidden="1" customWidth="1"/>
    <col min="5379" max="5379" width="81.28515625" style="1" customWidth="1"/>
    <col min="5380" max="5380" width="20.5703125" style="1" bestFit="1" customWidth="1"/>
    <col min="5381" max="5381" width="6.28515625" style="1" customWidth="1"/>
    <col min="5382" max="5382" width="8" style="1" customWidth="1"/>
    <col min="5383" max="5383" width="34.5703125" style="1" bestFit="1" customWidth="1"/>
    <col min="5384" max="5385" width="19.42578125" style="1" bestFit="1" customWidth="1"/>
    <col min="5386" max="5632" width="11.42578125" style="1"/>
    <col min="5633" max="5634" width="0" style="1" hidden="1" customWidth="1"/>
    <col min="5635" max="5635" width="81.28515625" style="1" customWidth="1"/>
    <col min="5636" max="5636" width="20.5703125" style="1" bestFit="1" customWidth="1"/>
    <col min="5637" max="5637" width="6.28515625" style="1" customWidth="1"/>
    <col min="5638" max="5638" width="8" style="1" customWidth="1"/>
    <col min="5639" max="5639" width="34.5703125" style="1" bestFit="1" customWidth="1"/>
    <col min="5640" max="5641" width="19.42578125" style="1" bestFit="1" customWidth="1"/>
    <col min="5642" max="5888" width="11.42578125" style="1"/>
    <col min="5889" max="5890" width="0" style="1" hidden="1" customWidth="1"/>
    <col min="5891" max="5891" width="81.28515625" style="1" customWidth="1"/>
    <col min="5892" max="5892" width="20.5703125" style="1" bestFit="1" customWidth="1"/>
    <col min="5893" max="5893" width="6.28515625" style="1" customWidth="1"/>
    <col min="5894" max="5894" width="8" style="1" customWidth="1"/>
    <col min="5895" max="5895" width="34.5703125" style="1" bestFit="1" customWidth="1"/>
    <col min="5896" max="5897" width="19.42578125" style="1" bestFit="1" customWidth="1"/>
    <col min="5898" max="6144" width="11.42578125" style="1"/>
    <col min="6145" max="6146" width="0" style="1" hidden="1" customWidth="1"/>
    <col min="6147" max="6147" width="81.28515625" style="1" customWidth="1"/>
    <col min="6148" max="6148" width="20.5703125" style="1" bestFit="1" customWidth="1"/>
    <col min="6149" max="6149" width="6.28515625" style="1" customWidth="1"/>
    <col min="6150" max="6150" width="8" style="1" customWidth="1"/>
    <col min="6151" max="6151" width="34.5703125" style="1" bestFit="1" customWidth="1"/>
    <col min="6152" max="6153" width="19.42578125" style="1" bestFit="1" customWidth="1"/>
    <col min="6154" max="6400" width="11.42578125" style="1"/>
    <col min="6401" max="6402" width="0" style="1" hidden="1" customWidth="1"/>
    <col min="6403" max="6403" width="81.28515625" style="1" customWidth="1"/>
    <col min="6404" max="6404" width="20.5703125" style="1" bestFit="1" customWidth="1"/>
    <col min="6405" max="6405" width="6.28515625" style="1" customWidth="1"/>
    <col min="6406" max="6406" width="8" style="1" customWidth="1"/>
    <col min="6407" max="6407" width="34.5703125" style="1" bestFit="1" customWidth="1"/>
    <col min="6408" max="6409" width="19.42578125" style="1" bestFit="1" customWidth="1"/>
    <col min="6410" max="6656" width="11.42578125" style="1"/>
    <col min="6657" max="6658" width="0" style="1" hidden="1" customWidth="1"/>
    <col min="6659" max="6659" width="81.28515625" style="1" customWidth="1"/>
    <col min="6660" max="6660" width="20.5703125" style="1" bestFit="1" customWidth="1"/>
    <col min="6661" max="6661" width="6.28515625" style="1" customWidth="1"/>
    <col min="6662" max="6662" width="8" style="1" customWidth="1"/>
    <col min="6663" max="6663" width="34.5703125" style="1" bestFit="1" customWidth="1"/>
    <col min="6664" max="6665" width="19.42578125" style="1" bestFit="1" customWidth="1"/>
    <col min="6666" max="6912" width="11.42578125" style="1"/>
    <col min="6913" max="6914" width="0" style="1" hidden="1" customWidth="1"/>
    <col min="6915" max="6915" width="81.28515625" style="1" customWidth="1"/>
    <col min="6916" max="6916" width="20.5703125" style="1" bestFit="1" customWidth="1"/>
    <col min="6917" max="6917" width="6.28515625" style="1" customWidth="1"/>
    <col min="6918" max="6918" width="8" style="1" customWidth="1"/>
    <col min="6919" max="6919" width="34.5703125" style="1" bestFit="1" customWidth="1"/>
    <col min="6920" max="6921" width="19.42578125" style="1" bestFit="1" customWidth="1"/>
    <col min="6922" max="7168" width="11.42578125" style="1"/>
    <col min="7169" max="7170" width="0" style="1" hidden="1" customWidth="1"/>
    <col min="7171" max="7171" width="81.28515625" style="1" customWidth="1"/>
    <col min="7172" max="7172" width="20.5703125" style="1" bestFit="1" customWidth="1"/>
    <col min="7173" max="7173" width="6.28515625" style="1" customWidth="1"/>
    <col min="7174" max="7174" width="8" style="1" customWidth="1"/>
    <col min="7175" max="7175" width="34.5703125" style="1" bestFit="1" customWidth="1"/>
    <col min="7176" max="7177" width="19.42578125" style="1" bestFit="1" customWidth="1"/>
    <col min="7178" max="7424" width="11.42578125" style="1"/>
    <col min="7425" max="7426" width="0" style="1" hidden="1" customWidth="1"/>
    <col min="7427" max="7427" width="81.28515625" style="1" customWidth="1"/>
    <col min="7428" max="7428" width="20.5703125" style="1" bestFit="1" customWidth="1"/>
    <col min="7429" max="7429" width="6.28515625" style="1" customWidth="1"/>
    <col min="7430" max="7430" width="8" style="1" customWidth="1"/>
    <col min="7431" max="7431" width="34.5703125" style="1" bestFit="1" customWidth="1"/>
    <col min="7432" max="7433" width="19.42578125" style="1" bestFit="1" customWidth="1"/>
    <col min="7434" max="7680" width="11.42578125" style="1"/>
    <col min="7681" max="7682" width="0" style="1" hidden="1" customWidth="1"/>
    <col min="7683" max="7683" width="81.28515625" style="1" customWidth="1"/>
    <col min="7684" max="7684" width="20.5703125" style="1" bestFit="1" customWidth="1"/>
    <col min="7685" max="7685" width="6.28515625" style="1" customWidth="1"/>
    <col min="7686" max="7686" width="8" style="1" customWidth="1"/>
    <col min="7687" max="7687" width="34.5703125" style="1" bestFit="1" customWidth="1"/>
    <col min="7688" max="7689" width="19.42578125" style="1" bestFit="1" customWidth="1"/>
    <col min="7690" max="7936" width="11.42578125" style="1"/>
    <col min="7937" max="7938" width="0" style="1" hidden="1" customWidth="1"/>
    <col min="7939" max="7939" width="81.28515625" style="1" customWidth="1"/>
    <col min="7940" max="7940" width="20.5703125" style="1" bestFit="1" customWidth="1"/>
    <col min="7941" max="7941" width="6.28515625" style="1" customWidth="1"/>
    <col min="7942" max="7942" width="8" style="1" customWidth="1"/>
    <col min="7943" max="7943" width="34.5703125" style="1" bestFit="1" customWidth="1"/>
    <col min="7944" max="7945" width="19.42578125" style="1" bestFit="1" customWidth="1"/>
    <col min="7946" max="8192" width="11.42578125" style="1"/>
    <col min="8193" max="8194" width="0" style="1" hidden="1" customWidth="1"/>
    <col min="8195" max="8195" width="81.28515625" style="1" customWidth="1"/>
    <col min="8196" max="8196" width="20.5703125" style="1" bestFit="1" customWidth="1"/>
    <col min="8197" max="8197" width="6.28515625" style="1" customWidth="1"/>
    <col min="8198" max="8198" width="8" style="1" customWidth="1"/>
    <col min="8199" max="8199" width="34.5703125" style="1" bestFit="1" customWidth="1"/>
    <col min="8200" max="8201" width="19.42578125" style="1" bestFit="1" customWidth="1"/>
    <col min="8202" max="8448" width="11.42578125" style="1"/>
    <col min="8449" max="8450" width="0" style="1" hidden="1" customWidth="1"/>
    <col min="8451" max="8451" width="81.28515625" style="1" customWidth="1"/>
    <col min="8452" max="8452" width="20.5703125" style="1" bestFit="1" customWidth="1"/>
    <col min="8453" max="8453" width="6.28515625" style="1" customWidth="1"/>
    <col min="8454" max="8454" width="8" style="1" customWidth="1"/>
    <col min="8455" max="8455" width="34.5703125" style="1" bestFit="1" customWidth="1"/>
    <col min="8456" max="8457" width="19.42578125" style="1" bestFit="1" customWidth="1"/>
    <col min="8458" max="8704" width="11.42578125" style="1"/>
    <col min="8705" max="8706" width="0" style="1" hidden="1" customWidth="1"/>
    <col min="8707" max="8707" width="81.28515625" style="1" customWidth="1"/>
    <col min="8708" max="8708" width="20.5703125" style="1" bestFit="1" customWidth="1"/>
    <col min="8709" max="8709" width="6.28515625" style="1" customWidth="1"/>
    <col min="8710" max="8710" width="8" style="1" customWidth="1"/>
    <col min="8711" max="8711" width="34.5703125" style="1" bestFit="1" customWidth="1"/>
    <col min="8712" max="8713" width="19.42578125" style="1" bestFit="1" customWidth="1"/>
    <col min="8714" max="8960" width="11.42578125" style="1"/>
    <col min="8961" max="8962" width="0" style="1" hidden="1" customWidth="1"/>
    <col min="8963" max="8963" width="81.28515625" style="1" customWidth="1"/>
    <col min="8964" max="8964" width="20.5703125" style="1" bestFit="1" customWidth="1"/>
    <col min="8965" max="8965" width="6.28515625" style="1" customWidth="1"/>
    <col min="8966" max="8966" width="8" style="1" customWidth="1"/>
    <col min="8967" max="8967" width="34.5703125" style="1" bestFit="1" customWidth="1"/>
    <col min="8968" max="8969" width="19.42578125" style="1" bestFit="1" customWidth="1"/>
    <col min="8970" max="9216" width="11.42578125" style="1"/>
    <col min="9217" max="9218" width="0" style="1" hidden="1" customWidth="1"/>
    <col min="9219" max="9219" width="81.28515625" style="1" customWidth="1"/>
    <col min="9220" max="9220" width="20.5703125" style="1" bestFit="1" customWidth="1"/>
    <col min="9221" max="9221" width="6.28515625" style="1" customWidth="1"/>
    <col min="9222" max="9222" width="8" style="1" customWidth="1"/>
    <col min="9223" max="9223" width="34.5703125" style="1" bestFit="1" customWidth="1"/>
    <col min="9224" max="9225" width="19.42578125" style="1" bestFit="1" customWidth="1"/>
    <col min="9226" max="9472" width="11.42578125" style="1"/>
    <col min="9473" max="9474" width="0" style="1" hidden="1" customWidth="1"/>
    <col min="9475" max="9475" width="81.28515625" style="1" customWidth="1"/>
    <col min="9476" max="9476" width="20.5703125" style="1" bestFit="1" customWidth="1"/>
    <col min="9477" max="9477" width="6.28515625" style="1" customWidth="1"/>
    <col min="9478" max="9478" width="8" style="1" customWidth="1"/>
    <col min="9479" max="9479" width="34.5703125" style="1" bestFit="1" customWidth="1"/>
    <col min="9480" max="9481" width="19.42578125" style="1" bestFit="1" customWidth="1"/>
    <col min="9482" max="9728" width="11.42578125" style="1"/>
    <col min="9729" max="9730" width="0" style="1" hidden="1" customWidth="1"/>
    <col min="9731" max="9731" width="81.28515625" style="1" customWidth="1"/>
    <col min="9732" max="9732" width="20.5703125" style="1" bestFit="1" customWidth="1"/>
    <col min="9733" max="9733" width="6.28515625" style="1" customWidth="1"/>
    <col min="9734" max="9734" width="8" style="1" customWidth="1"/>
    <col min="9735" max="9735" width="34.5703125" style="1" bestFit="1" customWidth="1"/>
    <col min="9736" max="9737" width="19.42578125" style="1" bestFit="1" customWidth="1"/>
    <col min="9738" max="9984" width="11.42578125" style="1"/>
    <col min="9985" max="9986" width="0" style="1" hidden="1" customWidth="1"/>
    <col min="9987" max="9987" width="81.28515625" style="1" customWidth="1"/>
    <col min="9988" max="9988" width="20.5703125" style="1" bestFit="1" customWidth="1"/>
    <col min="9989" max="9989" width="6.28515625" style="1" customWidth="1"/>
    <col min="9990" max="9990" width="8" style="1" customWidth="1"/>
    <col min="9991" max="9991" width="34.5703125" style="1" bestFit="1" customWidth="1"/>
    <col min="9992" max="9993" width="19.42578125" style="1" bestFit="1" customWidth="1"/>
    <col min="9994" max="10240" width="11.42578125" style="1"/>
    <col min="10241" max="10242" width="0" style="1" hidden="1" customWidth="1"/>
    <col min="10243" max="10243" width="81.28515625" style="1" customWidth="1"/>
    <col min="10244" max="10244" width="20.5703125" style="1" bestFit="1" customWidth="1"/>
    <col min="10245" max="10245" width="6.28515625" style="1" customWidth="1"/>
    <col min="10246" max="10246" width="8" style="1" customWidth="1"/>
    <col min="10247" max="10247" width="34.5703125" style="1" bestFit="1" customWidth="1"/>
    <col min="10248" max="10249" width="19.42578125" style="1" bestFit="1" customWidth="1"/>
    <col min="10250" max="10496" width="11.42578125" style="1"/>
    <col min="10497" max="10498" width="0" style="1" hidden="1" customWidth="1"/>
    <col min="10499" max="10499" width="81.28515625" style="1" customWidth="1"/>
    <col min="10500" max="10500" width="20.5703125" style="1" bestFit="1" customWidth="1"/>
    <col min="10501" max="10501" width="6.28515625" style="1" customWidth="1"/>
    <col min="10502" max="10502" width="8" style="1" customWidth="1"/>
    <col min="10503" max="10503" width="34.5703125" style="1" bestFit="1" customWidth="1"/>
    <col min="10504" max="10505" width="19.42578125" style="1" bestFit="1" customWidth="1"/>
    <col min="10506" max="10752" width="11.42578125" style="1"/>
    <col min="10753" max="10754" width="0" style="1" hidden="1" customWidth="1"/>
    <col min="10755" max="10755" width="81.28515625" style="1" customWidth="1"/>
    <col min="10756" max="10756" width="20.5703125" style="1" bestFit="1" customWidth="1"/>
    <col min="10757" max="10757" width="6.28515625" style="1" customWidth="1"/>
    <col min="10758" max="10758" width="8" style="1" customWidth="1"/>
    <col min="10759" max="10759" width="34.5703125" style="1" bestFit="1" customWidth="1"/>
    <col min="10760" max="10761" width="19.42578125" style="1" bestFit="1" customWidth="1"/>
    <col min="10762" max="11008" width="11.42578125" style="1"/>
    <col min="11009" max="11010" width="0" style="1" hidden="1" customWidth="1"/>
    <col min="11011" max="11011" width="81.28515625" style="1" customWidth="1"/>
    <col min="11012" max="11012" width="20.5703125" style="1" bestFit="1" customWidth="1"/>
    <col min="11013" max="11013" width="6.28515625" style="1" customWidth="1"/>
    <col min="11014" max="11014" width="8" style="1" customWidth="1"/>
    <col min="11015" max="11015" width="34.5703125" style="1" bestFit="1" customWidth="1"/>
    <col min="11016" max="11017" width="19.42578125" style="1" bestFit="1" customWidth="1"/>
    <col min="11018" max="11264" width="11.42578125" style="1"/>
    <col min="11265" max="11266" width="0" style="1" hidden="1" customWidth="1"/>
    <col min="11267" max="11267" width="81.28515625" style="1" customWidth="1"/>
    <col min="11268" max="11268" width="20.5703125" style="1" bestFit="1" customWidth="1"/>
    <col min="11269" max="11269" width="6.28515625" style="1" customWidth="1"/>
    <col min="11270" max="11270" width="8" style="1" customWidth="1"/>
    <col min="11271" max="11271" width="34.5703125" style="1" bestFit="1" customWidth="1"/>
    <col min="11272" max="11273" width="19.42578125" style="1" bestFit="1" customWidth="1"/>
    <col min="11274" max="11520" width="11.42578125" style="1"/>
    <col min="11521" max="11522" width="0" style="1" hidden="1" customWidth="1"/>
    <col min="11523" max="11523" width="81.28515625" style="1" customWidth="1"/>
    <col min="11524" max="11524" width="20.5703125" style="1" bestFit="1" customWidth="1"/>
    <col min="11525" max="11525" width="6.28515625" style="1" customWidth="1"/>
    <col min="11526" max="11526" width="8" style="1" customWidth="1"/>
    <col min="11527" max="11527" width="34.5703125" style="1" bestFit="1" customWidth="1"/>
    <col min="11528" max="11529" width="19.42578125" style="1" bestFit="1" customWidth="1"/>
    <col min="11530" max="11776" width="11.42578125" style="1"/>
    <col min="11777" max="11778" width="0" style="1" hidden="1" customWidth="1"/>
    <col min="11779" max="11779" width="81.28515625" style="1" customWidth="1"/>
    <col min="11780" max="11780" width="20.5703125" style="1" bestFit="1" customWidth="1"/>
    <col min="11781" max="11781" width="6.28515625" style="1" customWidth="1"/>
    <col min="11782" max="11782" width="8" style="1" customWidth="1"/>
    <col min="11783" max="11783" width="34.5703125" style="1" bestFit="1" customWidth="1"/>
    <col min="11784" max="11785" width="19.42578125" style="1" bestFit="1" customWidth="1"/>
    <col min="11786" max="12032" width="11.42578125" style="1"/>
    <col min="12033" max="12034" width="0" style="1" hidden="1" customWidth="1"/>
    <col min="12035" max="12035" width="81.28515625" style="1" customWidth="1"/>
    <col min="12036" max="12036" width="20.5703125" style="1" bestFit="1" customWidth="1"/>
    <col min="12037" max="12037" width="6.28515625" style="1" customWidth="1"/>
    <col min="12038" max="12038" width="8" style="1" customWidth="1"/>
    <col min="12039" max="12039" width="34.5703125" style="1" bestFit="1" customWidth="1"/>
    <col min="12040" max="12041" width="19.42578125" style="1" bestFit="1" customWidth="1"/>
    <col min="12042" max="12288" width="11.42578125" style="1"/>
    <col min="12289" max="12290" width="0" style="1" hidden="1" customWidth="1"/>
    <col min="12291" max="12291" width="81.28515625" style="1" customWidth="1"/>
    <col min="12292" max="12292" width="20.5703125" style="1" bestFit="1" customWidth="1"/>
    <col min="12293" max="12293" width="6.28515625" style="1" customWidth="1"/>
    <col min="12294" max="12294" width="8" style="1" customWidth="1"/>
    <col min="12295" max="12295" width="34.5703125" style="1" bestFit="1" customWidth="1"/>
    <col min="12296" max="12297" width="19.42578125" style="1" bestFit="1" customWidth="1"/>
    <col min="12298" max="12544" width="11.42578125" style="1"/>
    <col min="12545" max="12546" width="0" style="1" hidden="1" customWidth="1"/>
    <col min="12547" max="12547" width="81.28515625" style="1" customWidth="1"/>
    <col min="12548" max="12548" width="20.5703125" style="1" bestFit="1" customWidth="1"/>
    <col min="12549" max="12549" width="6.28515625" style="1" customWidth="1"/>
    <col min="12550" max="12550" width="8" style="1" customWidth="1"/>
    <col min="12551" max="12551" width="34.5703125" style="1" bestFit="1" customWidth="1"/>
    <col min="12552" max="12553" width="19.42578125" style="1" bestFit="1" customWidth="1"/>
    <col min="12554" max="12800" width="11.42578125" style="1"/>
    <col min="12801" max="12802" width="0" style="1" hidden="1" customWidth="1"/>
    <col min="12803" max="12803" width="81.28515625" style="1" customWidth="1"/>
    <col min="12804" max="12804" width="20.5703125" style="1" bestFit="1" customWidth="1"/>
    <col min="12805" max="12805" width="6.28515625" style="1" customWidth="1"/>
    <col min="12806" max="12806" width="8" style="1" customWidth="1"/>
    <col min="12807" max="12807" width="34.5703125" style="1" bestFit="1" customWidth="1"/>
    <col min="12808" max="12809" width="19.42578125" style="1" bestFit="1" customWidth="1"/>
    <col min="12810" max="13056" width="11.42578125" style="1"/>
    <col min="13057" max="13058" width="0" style="1" hidden="1" customWidth="1"/>
    <col min="13059" max="13059" width="81.28515625" style="1" customWidth="1"/>
    <col min="13060" max="13060" width="20.5703125" style="1" bestFit="1" customWidth="1"/>
    <col min="13061" max="13061" width="6.28515625" style="1" customWidth="1"/>
    <col min="13062" max="13062" width="8" style="1" customWidth="1"/>
    <col min="13063" max="13063" width="34.5703125" style="1" bestFit="1" customWidth="1"/>
    <col min="13064" max="13065" width="19.42578125" style="1" bestFit="1" customWidth="1"/>
    <col min="13066" max="13312" width="11.42578125" style="1"/>
    <col min="13313" max="13314" width="0" style="1" hidden="1" customWidth="1"/>
    <col min="13315" max="13315" width="81.28515625" style="1" customWidth="1"/>
    <col min="13316" max="13316" width="20.5703125" style="1" bestFit="1" customWidth="1"/>
    <col min="13317" max="13317" width="6.28515625" style="1" customWidth="1"/>
    <col min="13318" max="13318" width="8" style="1" customWidth="1"/>
    <col min="13319" max="13319" width="34.5703125" style="1" bestFit="1" customWidth="1"/>
    <col min="13320" max="13321" width="19.42578125" style="1" bestFit="1" customWidth="1"/>
    <col min="13322" max="13568" width="11.42578125" style="1"/>
    <col min="13569" max="13570" width="0" style="1" hidden="1" customWidth="1"/>
    <col min="13571" max="13571" width="81.28515625" style="1" customWidth="1"/>
    <col min="13572" max="13572" width="20.5703125" style="1" bestFit="1" customWidth="1"/>
    <col min="13573" max="13573" width="6.28515625" style="1" customWidth="1"/>
    <col min="13574" max="13574" width="8" style="1" customWidth="1"/>
    <col min="13575" max="13575" width="34.5703125" style="1" bestFit="1" customWidth="1"/>
    <col min="13576" max="13577" width="19.42578125" style="1" bestFit="1" customWidth="1"/>
    <col min="13578" max="13824" width="11.42578125" style="1"/>
    <col min="13825" max="13826" width="0" style="1" hidden="1" customWidth="1"/>
    <col min="13827" max="13827" width="81.28515625" style="1" customWidth="1"/>
    <col min="13828" max="13828" width="20.5703125" style="1" bestFit="1" customWidth="1"/>
    <col min="13829" max="13829" width="6.28515625" style="1" customWidth="1"/>
    <col min="13830" max="13830" width="8" style="1" customWidth="1"/>
    <col min="13831" max="13831" width="34.5703125" style="1" bestFit="1" customWidth="1"/>
    <col min="13832" max="13833" width="19.42578125" style="1" bestFit="1" customWidth="1"/>
    <col min="13834" max="14080" width="11.42578125" style="1"/>
    <col min="14081" max="14082" width="0" style="1" hidden="1" customWidth="1"/>
    <col min="14083" max="14083" width="81.28515625" style="1" customWidth="1"/>
    <col min="14084" max="14084" width="20.5703125" style="1" bestFit="1" customWidth="1"/>
    <col min="14085" max="14085" width="6.28515625" style="1" customWidth="1"/>
    <col min="14086" max="14086" width="8" style="1" customWidth="1"/>
    <col min="14087" max="14087" width="34.5703125" style="1" bestFit="1" customWidth="1"/>
    <col min="14088" max="14089" width="19.42578125" style="1" bestFit="1" customWidth="1"/>
    <col min="14090" max="14336" width="11.42578125" style="1"/>
    <col min="14337" max="14338" width="0" style="1" hidden="1" customWidth="1"/>
    <col min="14339" max="14339" width="81.28515625" style="1" customWidth="1"/>
    <col min="14340" max="14340" width="20.5703125" style="1" bestFit="1" customWidth="1"/>
    <col min="14341" max="14341" width="6.28515625" style="1" customWidth="1"/>
    <col min="14342" max="14342" width="8" style="1" customWidth="1"/>
    <col min="14343" max="14343" width="34.5703125" style="1" bestFit="1" customWidth="1"/>
    <col min="14344" max="14345" width="19.42578125" style="1" bestFit="1" customWidth="1"/>
    <col min="14346" max="14592" width="11.42578125" style="1"/>
    <col min="14593" max="14594" width="0" style="1" hidden="1" customWidth="1"/>
    <col min="14595" max="14595" width="81.28515625" style="1" customWidth="1"/>
    <col min="14596" max="14596" width="20.5703125" style="1" bestFit="1" customWidth="1"/>
    <col min="14597" max="14597" width="6.28515625" style="1" customWidth="1"/>
    <col min="14598" max="14598" width="8" style="1" customWidth="1"/>
    <col min="14599" max="14599" width="34.5703125" style="1" bestFit="1" customWidth="1"/>
    <col min="14600" max="14601" width="19.42578125" style="1" bestFit="1" customWidth="1"/>
    <col min="14602" max="14848" width="11.42578125" style="1"/>
    <col min="14849" max="14850" width="0" style="1" hidden="1" customWidth="1"/>
    <col min="14851" max="14851" width="81.28515625" style="1" customWidth="1"/>
    <col min="14852" max="14852" width="20.5703125" style="1" bestFit="1" customWidth="1"/>
    <col min="14853" max="14853" width="6.28515625" style="1" customWidth="1"/>
    <col min="14854" max="14854" width="8" style="1" customWidth="1"/>
    <col min="14855" max="14855" width="34.5703125" style="1" bestFit="1" customWidth="1"/>
    <col min="14856" max="14857" width="19.42578125" style="1" bestFit="1" customWidth="1"/>
    <col min="14858" max="15104" width="11.42578125" style="1"/>
    <col min="15105" max="15106" width="0" style="1" hidden="1" customWidth="1"/>
    <col min="15107" max="15107" width="81.28515625" style="1" customWidth="1"/>
    <col min="15108" max="15108" width="20.5703125" style="1" bestFit="1" customWidth="1"/>
    <col min="15109" max="15109" width="6.28515625" style="1" customWidth="1"/>
    <col min="15110" max="15110" width="8" style="1" customWidth="1"/>
    <col min="15111" max="15111" width="34.5703125" style="1" bestFit="1" customWidth="1"/>
    <col min="15112" max="15113" width="19.42578125" style="1" bestFit="1" customWidth="1"/>
    <col min="15114" max="15360" width="11.42578125" style="1"/>
    <col min="15361" max="15362" width="0" style="1" hidden="1" customWidth="1"/>
    <col min="15363" max="15363" width="81.28515625" style="1" customWidth="1"/>
    <col min="15364" max="15364" width="20.5703125" style="1" bestFit="1" customWidth="1"/>
    <col min="15365" max="15365" width="6.28515625" style="1" customWidth="1"/>
    <col min="15366" max="15366" width="8" style="1" customWidth="1"/>
    <col min="15367" max="15367" width="34.5703125" style="1" bestFit="1" customWidth="1"/>
    <col min="15368" max="15369" width="19.42578125" style="1" bestFit="1" customWidth="1"/>
    <col min="15370" max="15616" width="11.42578125" style="1"/>
    <col min="15617" max="15618" width="0" style="1" hidden="1" customWidth="1"/>
    <col min="15619" max="15619" width="81.28515625" style="1" customWidth="1"/>
    <col min="15620" max="15620" width="20.5703125" style="1" bestFit="1" customWidth="1"/>
    <col min="15621" max="15621" width="6.28515625" style="1" customWidth="1"/>
    <col min="15622" max="15622" width="8" style="1" customWidth="1"/>
    <col min="15623" max="15623" width="34.5703125" style="1" bestFit="1" customWidth="1"/>
    <col min="15624" max="15625" width="19.42578125" style="1" bestFit="1" customWidth="1"/>
    <col min="15626" max="15872" width="11.42578125" style="1"/>
    <col min="15873" max="15874" width="0" style="1" hidden="1" customWidth="1"/>
    <col min="15875" max="15875" width="81.28515625" style="1" customWidth="1"/>
    <col min="15876" max="15876" width="20.5703125" style="1" bestFit="1" customWidth="1"/>
    <col min="15877" max="15877" width="6.28515625" style="1" customWidth="1"/>
    <col min="15878" max="15878" width="8" style="1" customWidth="1"/>
    <col min="15879" max="15879" width="34.5703125" style="1" bestFit="1" customWidth="1"/>
    <col min="15880" max="15881" width="19.42578125" style="1" bestFit="1" customWidth="1"/>
    <col min="15882" max="16128" width="11.42578125" style="1"/>
    <col min="16129" max="16130" width="0" style="1" hidden="1" customWidth="1"/>
    <col min="16131" max="16131" width="81.28515625" style="1" customWidth="1"/>
    <col min="16132" max="16132" width="20.5703125" style="1" bestFit="1" customWidth="1"/>
    <col min="16133" max="16133" width="6.28515625" style="1" customWidth="1"/>
    <col min="16134" max="16134" width="8" style="1" customWidth="1"/>
    <col min="16135" max="16135" width="34.5703125" style="1" bestFit="1" customWidth="1"/>
    <col min="16136" max="16137" width="19.42578125" style="1" bestFit="1" customWidth="1"/>
    <col min="16138" max="16384" width="11.42578125" style="1"/>
  </cols>
  <sheetData>
    <row r="7" spans="1:9" ht="18" x14ac:dyDescent="0.25">
      <c r="C7" s="116" t="s">
        <v>0</v>
      </c>
      <c r="D7" s="116"/>
      <c r="E7" s="116"/>
    </row>
    <row r="8" spans="1:9" ht="18" x14ac:dyDescent="0.25">
      <c r="C8" s="116" t="s">
        <v>1</v>
      </c>
      <c r="D8" s="116"/>
      <c r="E8" s="116"/>
    </row>
    <row r="9" spans="1:9" x14ac:dyDescent="0.2">
      <c r="C9" s="3"/>
      <c r="D9" s="4"/>
      <c r="E9" s="3"/>
    </row>
    <row r="10" spans="1:9" ht="20.25" x14ac:dyDescent="0.3">
      <c r="C10" s="117" t="s">
        <v>2</v>
      </c>
      <c r="D10" s="117"/>
      <c r="E10" s="117"/>
    </row>
    <row r="11" spans="1:9" ht="18" x14ac:dyDescent="0.25">
      <c r="C11" s="118" t="s">
        <v>3</v>
      </c>
      <c r="D11" s="118"/>
      <c r="E11" s="118"/>
      <c r="I11" s="1">
        <v>255000</v>
      </c>
    </row>
    <row r="12" spans="1:9" ht="15.75" x14ac:dyDescent="0.25">
      <c r="C12" s="119" t="s">
        <v>4</v>
      </c>
      <c r="D12" s="119"/>
      <c r="E12" s="119"/>
      <c r="I12" s="1">
        <v>71722796.200000003</v>
      </c>
    </row>
    <row r="13" spans="1:9" x14ac:dyDescent="0.2">
      <c r="I13" s="1">
        <v>522506.79</v>
      </c>
    </row>
    <row r="14" spans="1:9" ht="18.75" customHeight="1" x14ac:dyDescent="0.3">
      <c r="C14" s="115" t="s">
        <v>5</v>
      </c>
      <c r="D14" s="115"/>
      <c r="E14" s="115"/>
      <c r="I14" s="1">
        <v>765760.16</v>
      </c>
    </row>
    <row r="15" spans="1:9" ht="18.75" customHeight="1" thickBot="1" x14ac:dyDescent="0.35">
      <c r="C15" s="6" t="s">
        <v>6</v>
      </c>
      <c r="E15" s="5"/>
      <c r="F15" s="5"/>
      <c r="I15" s="1">
        <v>1291972.1200000001</v>
      </c>
    </row>
    <row r="16" spans="1:9" ht="16.5" x14ac:dyDescent="0.25">
      <c r="A16" s="5"/>
      <c r="B16" s="5"/>
      <c r="C16" s="7" t="s">
        <v>7</v>
      </c>
      <c r="D16" s="8"/>
      <c r="E16" s="9"/>
      <c r="F16" s="5"/>
      <c r="I16" s="1">
        <v>33477107.530000001</v>
      </c>
    </row>
    <row r="17" spans="1:9" ht="67.5" customHeight="1" thickBot="1" x14ac:dyDescent="0.25">
      <c r="A17" s="5"/>
      <c r="B17" s="5"/>
      <c r="C17" s="120" t="s">
        <v>8</v>
      </c>
      <c r="D17" s="121"/>
      <c r="E17" s="122"/>
      <c r="F17" s="5"/>
      <c r="I17" s="1">
        <v>22266762.84</v>
      </c>
    </row>
    <row r="18" spans="1:9" ht="15.75" thickBot="1" x14ac:dyDescent="0.25">
      <c r="A18" s="5"/>
      <c r="B18" s="5"/>
      <c r="C18" s="11"/>
      <c r="D18" s="10"/>
      <c r="E18" s="12"/>
      <c r="F18" s="5"/>
      <c r="I18" s="1">
        <v>56397.25</v>
      </c>
    </row>
    <row r="19" spans="1:9" ht="16.5" thickBot="1" x14ac:dyDescent="0.3">
      <c r="A19" s="5"/>
      <c r="B19" s="5"/>
      <c r="C19" s="13"/>
      <c r="D19" s="14">
        <v>2024</v>
      </c>
      <c r="E19" s="15"/>
      <c r="F19" s="5"/>
      <c r="I19" s="1">
        <v>72154671</v>
      </c>
    </row>
    <row r="20" spans="1:9" ht="15.75" x14ac:dyDescent="0.25">
      <c r="A20" s="16" t="s">
        <v>9</v>
      </c>
      <c r="B20" s="17" t="s">
        <v>10</v>
      </c>
      <c r="C20" s="18" t="s">
        <v>11</v>
      </c>
      <c r="E20" s="19"/>
      <c r="F20" s="5"/>
      <c r="I20" s="1">
        <v>192069.8</v>
      </c>
    </row>
    <row r="21" spans="1:9" ht="15.75" x14ac:dyDescent="0.25">
      <c r="A21" s="5"/>
      <c r="B21" s="5"/>
      <c r="C21" s="20" t="s">
        <v>12</v>
      </c>
      <c r="D21" s="21">
        <v>200000</v>
      </c>
      <c r="E21" s="19"/>
      <c r="F21" s="5"/>
      <c r="I21" s="1">
        <v>3117455</v>
      </c>
    </row>
    <row r="22" spans="1:9" ht="15.75" x14ac:dyDescent="0.25">
      <c r="A22" s="5"/>
      <c r="B22" s="5"/>
      <c r="C22" s="20" t="s">
        <v>13</v>
      </c>
      <c r="D22" s="21">
        <v>15000</v>
      </c>
      <c r="E22" s="19"/>
      <c r="F22" s="5"/>
      <c r="I22" s="1">
        <v>1003125.64</v>
      </c>
    </row>
    <row r="23" spans="1:9" ht="15.75" x14ac:dyDescent="0.25">
      <c r="A23" s="5"/>
      <c r="B23" s="5"/>
      <c r="C23" s="20" t="s">
        <v>14</v>
      </c>
      <c r="D23" s="21">
        <v>30000</v>
      </c>
      <c r="E23" s="19"/>
      <c r="F23" s="5"/>
      <c r="I23" s="1">
        <v>485700.3</v>
      </c>
    </row>
    <row r="24" spans="1:9" ht="15.75" x14ac:dyDescent="0.25">
      <c r="A24" s="5"/>
      <c r="B24" s="5"/>
      <c r="C24" s="20" t="s">
        <v>15</v>
      </c>
      <c r="D24" s="22">
        <v>10000</v>
      </c>
      <c r="E24" s="19"/>
      <c r="F24" s="5"/>
      <c r="I24" s="1">
        <v>264506</v>
      </c>
    </row>
    <row r="25" spans="1:9" ht="16.5" thickBot="1" x14ac:dyDescent="0.3">
      <c r="A25" s="5"/>
      <c r="B25" s="5"/>
      <c r="C25" s="18" t="s">
        <v>16</v>
      </c>
      <c r="D25" s="23">
        <f>SUM(D21:D24)</f>
        <v>255000</v>
      </c>
      <c r="E25" s="19"/>
      <c r="F25" s="5"/>
      <c r="I25" s="1">
        <v>1071888761.24</v>
      </c>
    </row>
    <row r="26" spans="1:9" ht="10.5" customHeight="1" thickTop="1" x14ac:dyDescent="0.25">
      <c r="A26" s="5"/>
      <c r="B26" s="5"/>
      <c r="C26" s="18"/>
      <c r="D26" s="24"/>
      <c r="E26" s="19"/>
      <c r="F26" s="5"/>
      <c r="I26" s="1">
        <v>-965116970.85000002</v>
      </c>
    </row>
    <row r="27" spans="1:9" ht="15.75" x14ac:dyDescent="0.25">
      <c r="A27" s="5"/>
      <c r="B27" s="5"/>
      <c r="C27" s="18" t="s">
        <v>17</v>
      </c>
      <c r="E27" s="25"/>
      <c r="F27" s="5"/>
      <c r="I27" s="1">
        <v>696491.02</v>
      </c>
    </row>
    <row r="28" spans="1:9" x14ac:dyDescent="0.2">
      <c r="A28" s="5"/>
      <c r="B28" s="5"/>
      <c r="C28" s="20" t="s">
        <v>18</v>
      </c>
      <c r="D28" s="26">
        <v>71722796.200000003</v>
      </c>
      <c r="E28" s="27"/>
      <c r="F28" s="5"/>
      <c r="I28" s="1">
        <v>293923718.17000002</v>
      </c>
    </row>
    <row r="29" spans="1:9" x14ac:dyDescent="0.2">
      <c r="A29" s="5"/>
      <c r="B29" s="5"/>
      <c r="C29" s="20" t="s">
        <v>19</v>
      </c>
      <c r="D29" s="26">
        <v>522506.79</v>
      </c>
      <c r="E29" s="27"/>
      <c r="F29" s="5"/>
      <c r="I29" s="1">
        <v>-258145834.66999999</v>
      </c>
    </row>
    <row r="30" spans="1:9" x14ac:dyDescent="0.2">
      <c r="A30" s="5"/>
      <c r="B30" s="5"/>
      <c r="C30" s="20" t="s">
        <v>20</v>
      </c>
      <c r="D30" s="26">
        <v>765760.16</v>
      </c>
      <c r="E30" s="27"/>
      <c r="F30" s="5"/>
      <c r="I30" s="1">
        <v>102156800</v>
      </c>
    </row>
    <row r="31" spans="1:9" x14ac:dyDescent="0.2">
      <c r="A31" s="5"/>
      <c r="B31" s="5"/>
      <c r="C31" s="20" t="s">
        <v>21</v>
      </c>
      <c r="D31" s="26">
        <v>1291972.1200000001</v>
      </c>
      <c r="E31" s="27"/>
      <c r="F31" s="5"/>
      <c r="I31" s="1">
        <v>133264067.88</v>
      </c>
    </row>
    <row r="32" spans="1:9" x14ac:dyDescent="0.2">
      <c r="A32" s="5"/>
      <c r="B32" s="5"/>
      <c r="C32" s="20" t="s">
        <v>22</v>
      </c>
      <c r="D32" s="26">
        <v>33477107.530000001</v>
      </c>
      <c r="E32" s="27"/>
      <c r="F32" s="5"/>
      <c r="I32" s="1">
        <v>-12084291.43</v>
      </c>
    </row>
    <row r="33" spans="1:8" x14ac:dyDescent="0.2">
      <c r="A33" s="5"/>
      <c r="B33" s="5"/>
      <c r="C33" s="20" t="s">
        <v>23</v>
      </c>
      <c r="D33" s="28">
        <v>22266762.84</v>
      </c>
      <c r="E33" s="27"/>
      <c r="F33" s="5"/>
    </row>
    <row r="34" spans="1:8" ht="16.5" thickBot="1" x14ac:dyDescent="0.3">
      <c r="A34" s="5"/>
      <c r="B34" s="5"/>
      <c r="C34" s="18" t="s">
        <v>24</v>
      </c>
      <c r="D34" s="23">
        <f>SUM(D28:D33)</f>
        <v>130046905.64000002</v>
      </c>
      <c r="E34" s="29"/>
      <c r="F34" s="5"/>
    </row>
    <row r="35" spans="1:8" ht="10.5" customHeight="1" thickTop="1" x14ac:dyDescent="0.2">
      <c r="A35" s="5"/>
      <c r="B35" s="5"/>
      <c r="C35" s="20"/>
      <c r="D35" s="30"/>
      <c r="E35" s="31"/>
      <c r="F35" s="5"/>
    </row>
    <row r="36" spans="1:8" ht="16.5" thickBot="1" x14ac:dyDescent="0.3">
      <c r="A36" s="5"/>
      <c r="B36" s="5"/>
      <c r="C36" s="18" t="s">
        <v>25</v>
      </c>
      <c r="D36" s="23">
        <f>+D25+D34</f>
        <v>130301905.64000002</v>
      </c>
      <c r="E36" s="29"/>
      <c r="F36" s="5"/>
    </row>
    <row r="37" spans="1:8" ht="16.5" thickTop="1" thickBot="1" x14ac:dyDescent="0.25">
      <c r="A37" s="5"/>
      <c r="B37" s="5"/>
      <c r="C37" s="32"/>
      <c r="D37" s="33"/>
      <c r="E37" s="34"/>
      <c r="F37" s="5"/>
    </row>
    <row r="38" spans="1:8" x14ac:dyDescent="0.2">
      <c r="A38" s="5"/>
      <c r="B38" s="5"/>
      <c r="C38" s="5"/>
      <c r="E38" s="35"/>
      <c r="F38" s="5"/>
    </row>
    <row r="39" spans="1:8" ht="15.75" x14ac:dyDescent="0.25">
      <c r="A39" s="5"/>
      <c r="B39" s="5"/>
      <c r="C39" s="5"/>
      <c r="D39" s="36"/>
      <c r="E39" s="36"/>
      <c r="F39" s="5"/>
      <c r="G39" s="1"/>
      <c r="H39" s="1"/>
    </row>
    <row r="40" spans="1:8" ht="15.75" x14ac:dyDescent="0.25">
      <c r="A40" s="5"/>
      <c r="B40" s="5"/>
      <c r="C40" s="5"/>
      <c r="D40" s="36"/>
      <c r="E40" s="36"/>
      <c r="F40" s="5"/>
      <c r="G40" s="37">
        <f>+D25+D34+D48+D65+D76+D86</f>
        <v>570399234.21000004</v>
      </c>
      <c r="H40" s="1"/>
    </row>
    <row r="41" spans="1:8" ht="21" thickBot="1" x14ac:dyDescent="0.35">
      <c r="A41" s="5"/>
      <c r="B41" s="5"/>
      <c r="C41" s="6" t="s">
        <v>26</v>
      </c>
      <c r="E41" s="5"/>
      <c r="F41" s="5"/>
      <c r="G41" s="1"/>
      <c r="H41" s="1"/>
    </row>
    <row r="42" spans="1:8" ht="17.25" thickBot="1" x14ac:dyDescent="0.3">
      <c r="A42" s="16" t="s">
        <v>9</v>
      </c>
      <c r="B42" s="17" t="s">
        <v>10</v>
      </c>
      <c r="C42" s="38" t="s">
        <v>27</v>
      </c>
      <c r="D42" s="14">
        <v>2024</v>
      </c>
      <c r="E42" s="39"/>
      <c r="F42" s="5"/>
      <c r="G42" s="1"/>
      <c r="H42" s="1"/>
    </row>
    <row r="43" spans="1:8" ht="75" x14ac:dyDescent="0.2">
      <c r="A43" s="5"/>
      <c r="B43" s="5"/>
      <c r="C43" s="11" t="s">
        <v>28</v>
      </c>
      <c r="E43" s="40"/>
      <c r="F43" s="5"/>
      <c r="G43" s="1"/>
      <c r="H43" s="1"/>
    </row>
    <row r="44" spans="1:8" x14ac:dyDescent="0.2">
      <c r="A44" s="5"/>
      <c r="B44" s="5"/>
      <c r="C44" s="20" t="s">
        <v>29</v>
      </c>
      <c r="D44" s="26">
        <v>56397.25</v>
      </c>
      <c r="E44" s="41"/>
      <c r="F44" s="5"/>
      <c r="G44" s="1"/>
      <c r="H44" s="1"/>
    </row>
    <row r="45" spans="1:8" x14ac:dyDescent="0.2">
      <c r="A45" s="5"/>
      <c r="B45" s="5"/>
      <c r="C45" s="20" t="s">
        <v>30</v>
      </c>
      <c r="D45" s="26">
        <v>72154671</v>
      </c>
      <c r="E45" s="41"/>
      <c r="F45" s="5"/>
      <c r="G45" s="1"/>
      <c r="H45" s="1"/>
    </row>
    <row r="46" spans="1:8" x14ac:dyDescent="0.2">
      <c r="A46" s="5"/>
      <c r="B46" s="5"/>
      <c r="C46" s="20" t="s">
        <v>31</v>
      </c>
      <c r="D46" s="26">
        <v>192069.8</v>
      </c>
      <c r="E46" s="41"/>
      <c r="F46" s="5"/>
      <c r="G46" s="1"/>
      <c r="H46" s="1"/>
    </row>
    <row r="47" spans="1:8" x14ac:dyDescent="0.2">
      <c r="A47" s="5"/>
      <c r="B47" s="42"/>
      <c r="C47" s="20" t="s">
        <v>32</v>
      </c>
      <c r="D47" s="26">
        <v>3117455</v>
      </c>
      <c r="E47" s="41"/>
      <c r="F47" s="5"/>
      <c r="G47" s="1"/>
      <c r="H47" s="1"/>
    </row>
    <row r="48" spans="1:8" ht="16.5" thickBot="1" x14ac:dyDescent="0.3">
      <c r="A48" s="5"/>
      <c r="B48" s="5"/>
      <c r="C48" s="43" t="s">
        <v>33</v>
      </c>
      <c r="D48" s="44">
        <f>SUM(D44:D47)</f>
        <v>75520593.049999997</v>
      </c>
      <c r="E48" s="45"/>
      <c r="F48" s="5"/>
      <c r="G48" s="1"/>
      <c r="H48" s="1"/>
    </row>
    <row r="49" spans="1:8" ht="16.5" thickTop="1" x14ac:dyDescent="0.25">
      <c r="A49" s="5"/>
      <c r="B49" s="5"/>
      <c r="C49" s="43"/>
      <c r="D49" s="46"/>
      <c r="E49" s="45"/>
      <c r="F49" s="5"/>
      <c r="G49" s="1"/>
      <c r="H49" s="1"/>
    </row>
    <row r="50" spans="1:8" ht="16.5" thickBot="1" x14ac:dyDescent="0.3">
      <c r="A50" s="5"/>
      <c r="B50" s="5"/>
      <c r="C50" s="43" t="s">
        <v>34</v>
      </c>
      <c r="D50" s="23">
        <f>+D48</f>
        <v>75520593.049999997</v>
      </c>
      <c r="E50" s="47"/>
      <c r="F50" s="5"/>
      <c r="G50" s="1"/>
      <c r="H50" s="1"/>
    </row>
    <row r="51" spans="1:8" ht="16.5" thickTop="1" thickBot="1" x14ac:dyDescent="0.25">
      <c r="A51" s="5"/>
      <c r="B51" s="5"/>
      <c r="C51" s="32"/>
      <c r="D51" s="33"/>
      <c r="E51" s="48"/>
      <c r="F51" s="5"/>
      <c r="G51" s="1"/>
      <c r="H51" s="1"/>
    </row>
    <row r="52" spans="1:8" x14ac:dyDescent="0.2">
      <c r="A52" s="5"/>
      <c r="B52" s="5"/>
      <c r="C52" s="5"/>
      <c r="E52" s="5"/>
      <c r="F52" s="5"/>
      <c r="G52" s="1"/>
      <c r="H52" s="1"/>
    </row>
    <row r="53" spans="1:8" x14ac:dyDescent="0.2">
      <c r="A53" s="5"/>
      <c r="B53" s="5"/>
      <c r="C53" s="5"/>
      <c r="E53" s="5"/>
      <c r="F53" s="5"/>
      <c r="G53" s="1"/>
      <c r="H53" s="1"/>
    </row>
    <row r="54" spans="1:8" x14ac:dyDescent="0.2">
      <c r="A54" s="5"/>
      <c r="B54" s="5"/>
      <c r="C54" s="5"/>
      <c r="E54" s="5"/>
      <c r="F54" s="5"/>
      <c r="G54" s="1"/>
      <c r="H54" s="1"/>
    </row>
    <row r="55" spans="1:8" x14ac:dyDescent="0.2">
      <c r="A55" s="5"/>
      <c r="B55" s="5"/>
      <c r="C55" s="5"/>
      <c r="E55" s="5"/>
      <c r="F55" s="5"/>
      <c r="G55" s="1"/>
      <c r="H55" s="1"/>
    </row>
    <row r="56" spans="1:8" x14ac:dyDescent="0.2">
      <c r="A56" s="5"/>
      <c r="B56" s="5"/>
      <c r="C56" s="5"/>
      <c r="E56" s="5"/>
      <c r="F56" s="5"/>
      <c r="G56" s="1"/>
      <c r="H56" s="1"/>
    </row>
    <row r="57" spans="1:8" x14ac:dyDescent="0.2">
      <c r="A57" s="5"/>
      <c r="B57" s="5"/>
      <c r="C57" s="5"/>
      <c r="E57" s="5"/>
      <c r="F57" s="5"/>
      <c r="G57" s="1"/>
      <c r="H57" s="1"/>
    </row>
    <row r="58" spans="1:8" ht="21" thickBot="1" x14ac:dyDescent="0.35">
      <c r="A58" s="5"/>
      <c r="B58" s="5"/>
      <c r="C58" s="6" t="s">
        <v>35</v>
      </c>
      <c r="D58" s="33"/>
      <c r="E58" s="33"/>
      <c r="F58" s="5"/>
      <c r="G58" s="1"/>
      <c r="H58" s="1"/>
    </row>
    <row r="59" spans="1:8" ht="17.25" thickBot="1" x14ac:dyDescent="0.3">
      <c r="A59" s="17" t="s">
        <v>10</v>
      </c>
      <c r="C59" s="38" t="s">
        <v>36</v>
      </c>
      <c r="D59" s="14">
        <v>2024</v>
      </c>
      <c r="E59" s="39"/>
      <c r="F59" s="5"/>
      <c r="G59" s="1"/>
      <c r="H59" s="1"/>
    </row>
    <row r="60" spans="1:8" ht="30" x14ac:dyDescent="0.2">
      <c r="A60" s="5"/>
      <c r="B60" s="5"/>
      <c r="C60" s="11" t="s">
        <v>37</v>
      </c>
      <c r="D60" s="49"/>
      <c r="E60" s="50"/>
      <c r="F60" s="5"/>
      <c r="G60" s="1"/>
      <c r="H60" s="1"/>
    </row>
    <row r="61" spans="1:8" ht="15.75" x14ac:dyDescent="0.25">
      <c r="A61" s="5"/>
      <c r="B61" s="5"/>
      <c r="C61" s="11"/>
      <c r="D61" s="24"/>
      <c r="E61" s="51"/>
      <c r="F61" s="5"/>
      <c r="G61" s="1"/>
      <c r="H61" s="1"/>
    </row>
    <row r="62" spans="1:8" ht="15.75" x14ac:dyDescent="0.25">
      <c r="A62" s="5"/>
      <c r="B62" s="5"/>
      <c r="C62" s="20" t="s">
        <v>38</v>
      </c>
      <c r="D62" s="30">
        <v>1003125.64</v>
      </c>
      <c r="E62" s="51"/>
      <c r="F62" s="5"/>
      <c r="G62" s="1"/>
      <c r="H62" s="1"/>
    </row>
    <row r="63" spans="1:8" ht="15.75" x14ac:dyDescent="0.25">
      <c r="A63" s="5"/>
      <c r="B63" s="5"/>
      <c r="C63" s="20" t="s">
        <v>39</v>
      </c>
      <c r="D63" s="30">
        <v>485700.3</v>
      </c>
      <c r="E63" s="51"/>
      <c r="F63" s="5"/>
      <c r="G63" s="1"/>
      <c r="H63" s="1"/>
    </row>
    <row r="64" spans="1:8" x14ac:dyDescent="0.2">
      <c r="A64" s="5"/>
      <c r="B64" s="5"/>
      <c r="C64" s="20" t="s">
        <v>40</v>
      </c>
      <c r="D64" s="52">
        <v>264506</v>
      </c>
      <c r="E64" s="50"/>
      <c r="F64" s="5"/>
      <c r="G64" s="1"/>
      <c r="H64" s="1"/>
    </row>
    <row r="65" spans="1:8" ht="16.5" thickBot="1" x14ac:dyDescent="0.3">
      <c r="A65" s="5"/>
      <c r="B65" s="5"/>
      <c r="C65" s="43" t="s">
        <v>41</v>
      </c>
      <c r="D65" s="53">
        <f>+D62+D63+D64</f>
        <v>1753331.94</v>
      </c>
      <c r="E65" s="47"/>
      <c r="F65" s="5"/>
      <c r="G65" s="1"/>
      <c r="H65" s="1"/>
    </row>
    <row r="66" spans="1:8" ht="16.5" thickTop="1" thickBot="1" x14ac:dyDescent="0.25">
      <c r="A66" s="5"/>
      <c r="B66" s="5"/>
      <c r="C66" s="32"/>
      <c r="D66" s="33"/>
      <c r="E66" s="48"/>
      <c r="F66" s="5"/>
      <c r="G66" s="1"/>
      <c r="H66" s="1"/>
    </row>
    <row r="67" spans="1:8" x14ac:dyDescent="0.2">
      <c r="A67" s="5"/>
      <c r="B67" s="5"/>
      <c r="C67" s="5"/>
      <c r="E67" s="5"/>
      <c r="F67" s="5"/>
      <c r="G67" s="1"/>
      <c r="H67" s="1"/>
    </row>
    <row r="68" spans="1:8" ht="21" thickBot="1" x14ac:dyDescent="0.35">
      <c r="A68" s="16" t="s">
        <v>42</v>
      </c>
      <c r="B68" s="16" t="s">
        <v>43</v>
      </c>
      <c r="C68" s="6" t="s">
        <v>44</v>
      </c>
      <c r="D68" s="33"/>
      <c r="E68" s="33"/>
      <c r="F68" s="5"/>
      <c r="G68" s="1"/>
      <c r="H68" s="1"/>
    </row>
    <row r="69" spans="1:8" ht="17.25" thickBot="1" x14ac:dyDescent="0.3">
      <c r="A69" s="5"/>
      <c r="B69" s="5"/>
      <c r="C69" s="38" t="s">
        <v>45</v>
      </c>
      <c r="D69" s="54">
        <v>2024</v>
      </c>
      <c r="E69" s="39"/>
      <c r="F69" s="5"/>
      <c r="G69" s="1"/>
      <c r="H69" s="1"/>
    </row>
    <row r="70" spans="1:8" ht="34.5" customHeight="1" x14ac:dyDescent="0.2">
      <c r="A70" s="5"/>
      <c r="B70" s="5"/>
      <c r="C70" s="11" t="s">
        <v>46</v>
      </c>
      <c r="E70" s="40"/>
      <c r="F70" s="5"/>
      <c r="G70" s="1"/>
      <c r="H70" s="1"/>
    </row>
    <row r="71" spans="1:8" x14ac:dyDescent="0.2">
      <c r="A71" s="5"/>
      <c r="B71" s="5"/>
      <c r="C71" s="20" t="s">
        <v>47</v>
      </c>
      <c r="D71" s="30">
        <v>1071888761.24</v>
      </c>
      <c r="E71" s="55"/>
      <c r="F71" s="56"/>
      <c r="G71" s="1"/>
      <c r="H71" s="1"/>
    </row>
    <row r="72" spans="1:8" ht="15.75" x14ac:dyDescent="0.25">
      <c r="A72" s="5"/>
      <c r="B72" s="5"/>
      <c r="C72" s="18" t="s">
        <v>48</v>
      </c>
      <c r="D72" s="57">
        <f>-965116970.85-3759337.78</f>
        <v>-968876308.63</v>
      </c>
      <c r="E72" s="58"/>
      <c r="F72" s="56"/>
      <c r="G72" s="1"/>
      <c r="H72" s="1"/>
    </row>
    <row r="73" spans="1:8" x14ac:dyDescent="0.2">
      <c r="A73" s="5"/>
      <c r="B73" s="5"/>
      <c r="C73" s="20" t="s">
        <v>49</v>
      </c>
      <c r="D73" s="59">
        <f>386387.02+310104</f>
        <v>696491.02</v>
      </c>
      <c r="E73" s="58"/>
      <c r="F73" s="56"/>
      <c r="G73" s="1"/>
      <c r="H73" s="1"/>
    </row>
    <row r="74" spans="1:8" x14ac:dyDescent="0.2">
      <c r="A74" s="5"/>
      <c r="B74" s="5"/>
      <c r="C74" s="20" t="s">
        <v>50</v>
      </c>
      <c r="D74" s="30">
        <v>293923718.17000002</v>
      </c>
      <c r="E74" s="58"/>
      <c r="F74" s="56"/>
      <c r="G74" s="1"/>
      <c r="H74" s="1"/>
    </row>
    <row r="75" spans="1:8" ht="15.75" x14ac:dyDescent="0.25">
      <c r="A75" s="5"/>
      <c r="B75" s="5"/>
      <c r="C75" s="20" t="s">
        <v>51</v>
      </c>
      <c r="D75" s="60">
        <v>-258145834.66999999</v>
      </c>
      <c r="E75" s="58"/>
      <c r="F75" s="56"/>
      <c r="G75" s="1"/>
      <c r="H75" s="1"/>
    </row>
    <row r="76" spans="1:8" ht="15.75" x14ac:dyDescent="0.25">
      <c r="A76" s="5"/>
      <c r="B76" s="5"/>
      <c r="C76" s="43" t="s">
        <v>52</v>
      </c>
      <c r="D76" s="61">
        <f>SUM(D71:D75)</f>
        <v>139486827.13000003</v>
      </c>
      <c r="E76" s="47"/>
      <c r="F76" s="56"/>
      <c r="G76" s="1"/>
      <c r="H76" s="1"/>
    </row>
    <row r="77" spans="1:8" ht="15.75" hidden="1" x14ac:dyDescent="0.25">
      <c r="A77" s="5"/>
      <c r="B77" s="5"/>
      <c r="C77" s="43" t="s">
        <v>53</v>
      </c>
      <c r="D77" s="36"/>
      <c r="E77" s="47"/>
      <c r="F77" s="56"/>
      <c r="G77" s="1"/>
      <c r="H77" s="1"/>
    </row>
    <row r="78" spans="1:8" ht="15.75" hidden="1" x14ac:dyDescent="0.25">
      <c r="A78" s="5"/>
      <c r="B78" s="5"/>
      <c r="C78" s="43" t="s">
        <v>54</v>
      </c>
      <c r="D78" s="36"/>
      <c r="E78" s="47"/>
      <c r="F78" s="56"/>
      <c r="G78" s="1"/>
      <c r="H78" s="1"/>
    </row>
    <row r="79" spans="1:8" ht="15.75" hidden="1" x14ac:dyDescent="0.25">
      <c r="A79" s="5"/>
      <c r="B79" s="5"/>
      <c r="C79" s="43" t="s">
        <v>55</v>
      </c>
      <c r="D79" s="36"/>
      <c r="E79" s="47"/>
      <c r="F79" s="56"/>
      <c r="G79" s="1"/>
      <c r="H79" s="1"/>
    </row>
    <row r="80" spans="1:8" ht="104.25" customHeight="1" x14ac:dyDescent="0.25">
      <c r="A80" s="16" t="s">
        <v>9</v>
      </c>
      <c r="B80" s="17" t="s">
        <v>10</v>
      </c>
      <c r="C80" s="62" t="s">
        <v>56</v>
      </c>
      <c r="E80" s="40"/>
      <c r="F80" s="56"/>
      <c r="G80" s="1"/>
      <c r="H80" s="1"/>
    </row>
    <row r="81" spans="1:8" ht="15.75" x14ac:dyDescent="0.25">
      <c r="A81" s="5"/>
      <c r="B81" s="5"/>
      <c r="C81" s="20"/>
      <c r="D81" s="63"/>
      <c r="E81" s="55"/>
      <c r="F81" s="36"/>
      <c r="G81" s="1"/>
      <c r="H81" s="1"/>
    </row>
    <row r="82" spans="1:8" x14ac:dyDescent="0.2">
      <c r="A82" s="5"/>
      <c r="B82" s="5"/>
      <c r="C82" s="20" t="s">
        <v>57</v>
      </c>
      <c r="D82" s="56">
        <v>102156800</v>
      </c>
      <c r="E82" s="55"/>
      <c r="F82" s="56"/>
      <c r="G82" s="1"/>
      <c r="H82" s="1"/>
    </row>
    <row r="83" spans="1:8" ht="15.75" x14ac:dyDescent="0.25">
      <c r="A83" s="5"/>
      <c r="B83" s="5"/>
      <c r="C83" s="20" t="s">
        <v>58</v>
      </c>
      <c r="D83" s="56">
        <v>133264067.88</v>
      </c>
      <c r="E83" s="55"/>
      <c r="F83" s="36"/>
      <c r="G83" s="1"/>
      <c r="H83" s="1"/>
    </row>
    <row r="84" spans="1:8" ht="15.75" x14ac:dyDescent="0.25">
      <c r="A84" s="5"/>
      <c r="B84" s="5"/>
      <c r="C84" s="20" t="s">
        <v>59</v>
      </c>
      <c r="D84" s="60">
        <v>-12084291.43</v>
      </c>
      <c r="E84" s="55"/>
      <c r="F84" s="36"/>
      <c r="G84" s="1"/>
      <c r="H84" s="1"/>
    </row>
    <row r="85" spans="1:8" ht="15.75" x14ac:dyDescent="0.25">
      <c r="A85" s="5"/>
      <c r="B85" s="5"/>
      <c r="C85" s="20" t="s">
        <v>60</v>
      </c>
      <c r="D85" s="64">
        <v>0</v>
      </c>
      <c r="E85" s="55"/>
      <c r="F85" s="36"/>
      <c r="G85" s="1"/>
      <c r="H85" s="1"/>
    </row>
    <row r="86" spans="1:8" ht="15.75" x14ac:dyDescent="0.25">
      <c r="A86" s="5"/>
      <c r="B86" s="5"/>
      <c r="C86" s="43" t="s">
        <v>52</v>
      </c>
      <c r="D86" s="65">
        <f>SUM(D82:D85)</f>
        <v>223336576.44999999</v>
      </c>
      <c r="E86" s="47"/>
      <c r="F86" s="36"/>
      <c r="G86" s="1"/>
      <c r="H86" s="1"/>
    </row>
    <row r="87" spans="1:8" ht="16.5" hidden="1" thickBot="1" x14ac:dyDescent="0.3">
      <c r="A87" s="5"/>
      <c r="B87" s="5"/>
      <c r="C87" s="66" t="s">
        <v>61</v>
      </c>
      <c r="D87" s="36"/>
      <c r="E87" s="47"/>
      <c r="F87" s="36"/>
      <c r="G87" s="1"/>
      <c r="H87" s="1"/>
    </row>
    <row r="88" spans="1:8" ht="9.75" customHeight="1" x14ac:dyDescent="0.25">
      <c r="A88" s="5"/>
      <c r="B88" s="5"/>
      <c r="C88" s="18"/>
      <c r="D88" s="36"/>
      <c r="E88" s="47"/>
      <c r="F88" s="36"/>
      <c r="G88" s="1"/>
      <c r="H88" s="1"/>
    </row>
    <row r="89" spans="1:8" ht="16.5" x14ac:dyDescent="0.25">
      <c r="A89" s="5"/>
      <c r="B89" s="5"/>
      <c r="C89" s="67" t="s">
        <v>62</v>
      </c>
      <c r="D89" s="68">
        <f>+D76+D86</f>
        <v>362823403.58000004</v>
      </c>
      <c r="E89" s="47"/>
      <c r="F89" s="69"/>
      <c r="G89" s="1"/>
      <c r="H89" s="1"/>
    </row>
    <row r="90" spans="1:8" ht="12.75" customHeight="1" x14ac:dyDescent="0.25">
      <c r="A90" s="5"/>
      <c r="B90" s="5"/>
      <c r="C90" s="67"/>
      <c r="D90" s="36"/>
      <c r="E90" s="47"/>
      <c r="F90" s="69"/>
      <c r="G90" s="1"/>
      <c r="H90" s="1"/>
    </row>
    <row r="91" spans="1:8" ht="16.5" thickBot="1" x14ac:dyDescent="0.3">
      <c r="A91" s="5"/>
      <c r="B91" s="5"/>
      <c r="C91" s="18" t="s">
        <v>63</v>
      </c>
      <c r="D91" s="44">
        <f>+D89</f>
        <v>362823403.58000004</v>
      </c>
      <c r="E91" s="47"/>
      <c r="F91" s="69"/>
      <c r="G91" s="1"/>
      <c r="H91" s="1"/>
    </row>
    <row r="92" spans="1:8" ht="8.25" customHeight="1" thickTop="1" thickBot="1" x14ac:dyDescent="0.3">
      <c r="A92" s="5"/>
      <c r="B92" s="5"/>
      <c r="C92" s="66"/>
      <c r="D92" s="33"/>
      <c r="E92" s="48"/>
      <c r="F92" s="56"/>
      <c r="G92" s="1"/>
      <c r="H92" s="1"/>
    </row>
    <row r="93" spans="1:8" ht="14.25" customHeight="1" x14ac:dyDescent="0.25">
      <c r="A93" s="5"/>
      <c r="B93" s="5"/>
      <c r="C93" s="5"/>
      <c r="D93" s="36"/>
      <c r="E93" s="36"/>
      <c r="F93" s="5"/>
      <c r="G93" s="1"/>
      <c r="H93" s="1"/>
    </row>
    <row r="94" spans="1:8" ht="14.25" customHeight="1" x14ac:dyDescent="0.25">
      <c r="A94" s="5"/>
      <c r="B94" s="5"/>
      <c r="C94" s="5"/>
      <c r="D94" s="36"/>
      <c r="E94" s="36"/>
      <c r="F94" s="5"/>
      <c r="G94" s="1"/>
      <c r="H94" s="1"/>
    </row>
    <row r="95" spans="1:8" ht="18" customHeight="1" x14ac:dyDescent="0.3">
      <c r="A95" s="5"/>
      <c r="B95" s="5"/>
      <c r="C95" s="123" t="s">
        <v>64</v>
      </c>
      <c r="D95" s="123"/>
      <c r="E95" s="123"/>
      <c r="F95" s="36"/>
      <c r="G95" s="1"/>
      <c r="H95" s="1"/>
    </row>
    <row r="96" spans="1:8" ht="18" customHeight="1" thickBot="1" x14ac:dyDescent="0.35">
      <c r="A96" s="5"/>
      <c r="B96" s="5"/>
      <c r="C96" s="6" t="s">
        <v>65</v>
      </c>
      <c r="E96" s="5"/>
      <c r="F96" s="5"/>
      <c r="G96" s="1"/>
      <c r="H96" s="1"/>
    </row>
    <row r="97" spans="1:8" ht="17.25" thickBot="1" x14ac:dyDescent="0.3">
      <c r="A97" s="5"/>
      <c r="B97" s="5"/>
      <c r="C97" s="38" t="s">
        <v>66</v>
      </c>
      <c r="D97" s="14">
        <v>2024</v>
      </c>
      <c r="E97" s="39"/>
      <c r="F97" s="56"/>
      <c r="G97" s="1"/>
      <c r="H97" s="1"/>
    </row>
    <row r="98" spans="1:8" ht="30" x14ac:dyDescent="0.2">
      <c r="A98" s="5"/>
      <c r="B98" s="5"/>
      <c r="C98" s="11" t="s">
        <v>67</v>
      </c>
      <c r="E98" s="40"/>
      <c r="F98" s="5"/>
      <c r="G98" s="1"/>
      <c r="H98" s="1"/>
    </row>
    <row r="99" spans="1:8" ht="10.5" customHeight="1" x14ac:dyDescent="0.2">
      <c r="A99" s="5"/>
      <c r="B99" s="5"/>
      <c r="C99" s="11"/>
      <c r="E99" s="40"/>
      <c r="F99" s="5"/>
      <c r="G99" s="1"/>
      <c r="H99" s="1"/>
    </row>
    <row r="100" spans="1:8" x14ac:dyDescent="0.2">
      <c r="A100" s="5"/>
      <c r="B100" s="42"/>
      <c r="C100" s="70" t="s">
        <v>68</v>
      </c>
      <c r="D100" s="30">
        <v>395214.04</v>
      </c>
      <c r="E100" s="40"/>
      <c r="F100" s="5"/>
      <c r="G100" s="1"/>
      <c r="H100" s="1"/>
    </row>
    <row r="101" spans="1:8" x14ac:dyDescent="0.2">
      <c r="A101" s="5"/>
      <c r="B101" s="42"/>
      <c r="C101" s="20" t="s">
        <v>69</v>
      </c>
      <c r="D101" s="30">
        <v>12793634.33</v>
      </c>
      <c r="E101" s="40"/>
      <c r="F101" s="5"/>
      <c r="H101" s="1"/>
    </row>
    <row r="102" spans="1:8" ht="16.5" thickBot="1" x14ac:dyDescent="0.3">
      <c r="A102" s="5"/>
      <c r="B102" s="5"/>
      <c r="C102" s="18" t="s">
        <v>70</v>
      </c>
      <c r="D102" s="53">
        <f>+D100+D101</f>
        <v>13188848.369999999</v>
      </c>
      <c r="E102" s="47"/>
      <c r="F102" s="56"/>
      <c r="G102" s="71"/>
      <c r="H102" s="1"/>
    </row>
    <row r="103" spans="1:8" ht="15.75" customHeight="1" thickTop="1" x14ac:dyDescent="0.25">
      <c r="A103" s="5"/>
      <c r="B103" s="5"/>
      <c r="C103" s="18"/>
      <c r="D103" s="36"/>
      <c r="E103" s="47"/>
      <c r="F103" s="56"/>
      <c r="G103" s="71"/>
      <c r="H103" s="1"/>
    </row>
    <row r="104" spans="1:8" ht="16.5" x14ac:dyDescent="0.25">
      <c r="A104" s="5"/>
      <c r="B104" s="5"/>
      <c r="C104" s="67" t="s">
        <v>71</v>
      </c>
      <c r="D104" s="24"/>
      <c r="E104" s="51"/>
      <c r="F104" s="69"/>
      <c r="H104" s="1"/>
    </row>
    <row r="105" spans="1:8" ht="30" x14ac:dyDescent="0.25">
      <c r="A105" s="16" t="s">
        <v>9</v>
      </c>
      <c r="B105" s="17" t="s">
        <v>10</v>
      </c>
      <c r="C105" s="11" t="s">
        <v>72</v>
      </c>
      <c r="E105" s="40"/>
      <c r="F105" s="69"/>
      <c r="H105" s="1"/>
    </row>
    <row r="106" spans="1:8" ht="8.25" customHeight="1" x14ac:dyDescent="0.25">
      <c r="A106" s="16"/>
      <c r="B106" s="17"/>
      <c r="C106" s="11"/>
      <c r="E106" s="40"/>
      <c r="F106" s="69"/>
      <c r="H106" s="1"/>
    </row>
    <row r="107" spans="1:8" ht="15.75" x14ac:dyDescent="0.25">
      <c r="A107" s="16"/>
      <c r="B107" s="17"/>
      <c r="C107" s="11" t="s">
        <v>73</v>
      </c>
      <c r="D107" s="72">
        <f>154155.22+13476.86+119298.85+482446.63+2092.38+20923.79</f>
        <v>792393.7300000001</v>
      </c>
      <c r="E107" s="40"/>
      <c r="F107" s="69"/>
      <c r="H107" s="1"/>
    </row>
    <row r="108" spans="1:8" ht="15.75" x14ac:dyDescent="0.25">
      <c r="A108" s="16"/>
      <c r="B108" s="17"/>
      <c r="C108" s="11" t="s">
        <v>74</v>
      </c>
      <c r="D108" s="72">
        <v>35014669.439999998</v>
      </c>
      <c r="E108" s="40"/>
      <c r="F108" s="69"/>
      <c r="H108" s="1"/>
    </row>
    <row r="109" spans="1:8" ht="15.75" x14ac:dyDescent="0.25">
      <c r="A109" s="16"/>
      <c r="B109" s="17"/>
      <c r="C109" s="20" t="s">
        <v>75</v>
      </c>
      <c r="D109" s="72">
        <v>446655.88</v>
      </c>
      <c r="E109" s="40"/>
      <c r="F109" s="69"/>
      <c r="H109" s="1"/>
    </row>
    <row r="110" spans="1:8" ht="16.5" thickBot="1" x14ac:dyDescent="0.3">
      <c r="A110" s="5"/>
      <c r="B110" s="5"/>
      <c r="C110" s="73" t="s">
        <v>76</v>
      </c>
      <c r="D110" s="53">
        <f>+D107+D108+D109</f>
        <v>36253719.049999997</v>
      </c>
      <c r="E110" s="74"/>
      <c r="F110" s="5"/>
      <c r="H110" s="1"/>
    </row>
    <row r="111" spans="1:8" ht="9" customHeight="1" thickTop="1" x14ac:dyDescent="0.25">
      <c r="A111" s="5"/>
      <c r="B111" s="5"/>
      <c r="C111" s="73"/>
      <c r="D111" s="63"/>
      <c r="E111" s="74"/>
      <c r="F111" s="5"/>
      <c r="H111" s="1"/>
    </row>
    <row r="112" spans="1:8" ht="16.5" thickBot="1" x14ac:dyDescent="0.3">
      <c r="A112" s="5"/>
      <c r="B112" s="5"/>
      <c r="C112" s="18" t="s">
        <v>77</v>
      </c>
      <c r="D112" s="75">
        <f>+D102+D110</f>
        <v>49442567.419999994</v>
      </c>
      <c r="E112" s="74"/>
      <c r="F112" s="5"/>
      <c r="H112" s="1"/>
    </row>
    <row r="113" spans="1:9" ht="9" customHeight="1" thickTop="1" thickBot="1" x14ac:dyDescent="0.25">
      <c r="A113" s="5"/>
      <c r="B113" s="5"/>
      <c r="C113" s="32"/>
      <c r="D113" s="33"/>
      <c r="E113" s="48"/>
      <c r="F113" s="5"/>
      <c r="H113" s="1"/>
    </row>
    <row r="114" spans="1:9" ht="9" customHeight="1" x14ac:dyDescent="0.2">
      <c r="A114" s="5"/>
      <c r="B114" s="5"/>
      <c r="C114" s="5"/>
      <c r="E114" s="5"/>
      <c r="F114" s="5"/>
      <c r="H114" s="1"/>
    </row>
    <row r="115" spans="1:9" ht="9" customHeight="1" x14ac:dyDescent="0.2">
      <c r="A115" s="5"/>
      <c r="B115" s="5"/>
      <c r="C115" s="5"/>
      <c r="E115" s="5"/>
      <c r="F115" s="5"/>
      <c r="H115" s="1"/>
    </row>
    <row r="116" spans="1:9" ht="11.25" customHeight="1" x14ac:dyDescent="0.2">
      <c r="A116" s="5"/>
      <c r="B116" s="5"/>
      <c r="C116" s="5"/>
      <c r="E116" s="5"/>
      <c r="F116" s="5"/>
    </row>
    <row r="117" spans="1:9" ht="11.25" customHeight="1" x14ac:dyDescent="0.2">
      <c r="A117" s="5"/>
      <c r="B117" s="5"/>
      <c r="C117" s="5"/>
      <c r="E117" s="5"/>
      <c r="F117" s="5"/>
    </row>
    <row r="118" spans="1:9" ht="11.25" customHeight="1" x14ac:dyDescent="0.2">
      <c r="A118" s="5"/>
      <c r="B118" s="5"/>
      <c r="C118" s="5"/>
      <c r="E118" s="5"/>
      <c r="F118" s="5"/>
    </row>
    <row r="119" spans="1:9" ht="11.25" customHeight="1" x14ac:dyDescent="0.2">
      <c r="A119" s="5"/>
      <c r="B119" s="5"/>
      <c r="C119" s="5"/>
      <c r="E119" s="5"/>
      <c r="F119" s="5"/>
    </row>
    <row r="120" spans="1:9" ht="11.25" customHeight="1" x14ac:dyDescent="0.2">
      <c r="A120" s="5"/>
      <c r="B120" s="5"/>
      <c r="C120" s="5"/>
      <c r="E120" s="5"/>
      <c r="F120" s="5"/>
    </row>
    <row r="121" spans="1:9" ht="17.25" customHeight="1" thickBot="1" x14ac:dyDescent="0.35">
      <c r="A121" s="5"/>
      <c r="B121" s="5"/>
      <c r="C121" s="6" t="s">
        <v>78</v>
      </c>
      <c r="E121" s="5"/>
      <c r="F121" s="5"/>
    </row>
    <row r="122" spans="1:9" ht="17.25" thickBot="1" x14ac:dyDescent="0.3">
      <c r="A122" s="5"/>
      <c r="B122" s="5"/>
      <c r="C122" s="38" t="s">
        <v>79</v>
      </c>
      <c r="D122" s="14">
        <v>2024</v>
      </c>
      <c r="E122" s="39"/>
      <c r="F122" s="5"/>
    </row>
    <row r="123" spans="1:9" ht="45" x14ac:dyDescent="0.2">
      <c r="A123" s="5"/>
      <c r="B123" s="5"/>
      <c r="C123" s="11" t="s">
        <v>80</v>
      </c>
      <c r="E123" s="40"/>
      <c r="F123" s="5"/>
    </row>
    <row r="124" spans="1:9" ht="9.75" customHeight="1" x14ac:dyDescent="0.2">
      <c r="A124" s="5"/>
      <c r="B124" s="5"/>
      <c r="C124" s="11"/>
      <c r="E124" s="40"/>
      <c r="F124" s="5"/>
    </row>
    <row r="125" spans="1:9" x14ac:dyDescent="0.2">
      <c r="A125" s="5"/>
      <c r="B125" s="42"/>
      <c r="C125" s="20" t="s">
        <v>81</v>
      </c>
      <c r="D125" s="76">
        <v>1033845.21</v>
      </c>
      <c r="E125" s="77"/>
      <c r="F125" s="5"/>
      <c r="I125" s="37"/>
    </row>
    <row r="126" spans="1:9" ht="16.5" thickBot="1" x14ac:dyDescent="0.3">
      <c r="A126" s="5"/>
      <c r="B126" s="5"/>
      <c r="C126" s="18" t="s">
        <v>82</v>
      </c>
      <c r="D126" s="53">
        <f>SUM(D125:D125)</f>
        <v>1033845.21</v>
      </c>
      <c r="E126" s="47"/>
      <c r="F126" s="5"/>
    </row>
    <row r="127" spans="1:9" ht="4.5" customHeight="1" thickTop="1" thickBot="1" x14ac:dyDescent="0.25">
      <c r="A127" s="5"/>
      <c r="B127" s="5"/>
      <c r="C127" s="32"/>
      <c r="D127" s="33"/>
      <c r="E127" s="48"/>
      <c r="F127" s="5"/>
    </row>
    <row r="128" spans="1:9" x14ac:dyDescent="0.2">
      <c r="A128" s="5"/>
      <c r="B128" s="5"/>
      <c r="C128" s="5"/>
      <c r="E128" s="5"/>
      <c r="F128" s="5"/>
    </row>
    <row r="129" spans="1:8" x14ac:dyDescent="0.2">
      <c r="A129" s="5"/>
      <c r="B129" s="5"/>
      <c r="C129" s="5"/>
      <c r="E129" s="5"/>
      <c r="F129" s="5"/>
    </row>
    <row r="130" spans="1:8" ht="20.25" x14ac:dyDescent="0.3">
      <c r="A130" s="5"/>
      <c r="B130" s="5"/>
      <c r="C130" s="123" t="s">
        <v>83</v>
      </c>
      <c r="D130" s="123"/>
      <c r="E130" s="123"/>
      <c r="F130" s="5"/>
    </row>
    <row r="131" spans="1:8" ht="21" thickBot="1" x14ac:dyDescent="0.35">
      <c r="A131" s="5"/>
      <c r="B131" s="5"/>
      <c r="C131" s="6" t="s">
        <v>84</v>
      </c>
      <c r="E131" s="5"/>
      <c r="F131" s="5"/>
      <c r="H131" s="1"/>
    </row>
    <row r="132" spans="1:8" ht="17.25" thickBot="1" x14ac:dyDescent="0.3">
      <c r="A132" s="5"/>
      <c r="B132" s="5"/>
      <c r="C132" s="38" t="s">
        <v>85</v>
      </c>
      <c r="D132" s="14">
        <v>2024</v>
      </c>
      <c r="E132" s="39"/>
      <c r="F132" s="5"/>
      <c r="H132" s="1"/>
    </row>
    <row r="133" spans="1:8" ht="91.5" x14ac:dyDescent="0.2">
      <c r="A133" s="5"/>
      <c r="B133" s="5"/>
      <c r="C133" s="11" t="s">
        <v>86</v>
      </c>
      <c r="E133" s="40"/>
      <c r="F133" s="5"/>
      <c r="H133" s="1"/>
    </row>
    <row r="134" spans="1:8" x14ac:dyDescent="0.2">
      <c r="A134" s="5"/>
      <c r="B134" s="5"/>
      <c r="C134" s="11"/>
      <c r="E134" s="40"/>
      <c r="F134" s="5"/>
      <c r="H134" s="1"/>
    </row>
    <row r="135" spans="1:8" ht="15.75" x14ac:dyDescent="0.25">
      <c r="A135" s="5"/>
      <c r="B135" s="42"/>
      <c r="C135" s="20" t="s">
        <v>87</v>
      </c>
      <c r="D135" s="30">
        <v>80104785.280000001</v>
      </c>
      <c r="E135" s="78"/>
      <c r="F135" s="5"/>
      <c r="H135" s="1"/>
    </row>
    <row r="136" spans="1:8" x14ac:dyDescent="0.2">
      <c r="A136" s="5"/>
      <c r="B136" s="5"/>
      <c r="C136" s="20" t="s">
        <v>88</v>
      </c>
      <c r="D136" s="30">
        <v>608361202.45000005</v>
      </c>
      <c r="E136" s="55"/>
      <c r="F136" s="79"/>
      <c r="H136" s="1"/>
    </row>
    <row r="137" spans="1:8" ht="15.75" x14ac:dyDescent="0.25">
      <c r="A137" s="5"/>
      <c r="B137" s="5"/>
      <c r="C137" s="20" t="s">
        <v>89</v>
      </c>
      <c r="D137" s="114">
        <v>-168543166.15000001</v>
      </c>
      <c r="E137" s="80"/>
      <c r="F137" s="79"/>
      <c r="G137" s="81"/>
      <c r="H137" s="82"/>
    </row>
    <row r="138" spans="1:8" ht="16.5" thickBot="1" x14ac:dyDescent="0.3">
      <c r="A138" s="5"/>
      <c r="B138" s="5"/>
      <c r="C138" s="18" t="s">
        <v>90</v>
      </c>
      <c r="D138" s="53">
        <v>519922821.58000004</v>
      </c>
      <c r="E138" s="47"/>
      <c r="F138" s="5"/>
      <c r="H138" s="1"/>
    </row>
    <row r="139" spans="1:8" ht="16.5" thickTop="1" thickBot="1" x14ac:dyDescent="0.25">
      <c r="A139" s="5"/>
      <c r="B139" s="5"/>
      <c r="C139" s="32"/>
      <c r="D139" s="33"/>
      <c r="E139" s="48"/>
      <c r="F139" s="5"/>
      <c r="H139" s="1"/>
    </row>
    <row r="140" spans="1:8" x14ac:dyDescent="0.2">
      <c r="A140" s="5"/>
      <c r="B140" s="5"/>
      <c r="C140" s="5"/>
      <c r="E140" s="5"/>
      <c r="F140" s="5"/>
      <c r="H140" s="1"/>
    </row>
    <row r="141" spans="1:8" x14ac:dyDescent="0.2">
      <c r="A141" s="5"/>
      <c r="B141" s="5"/>
      <c r="C141" s="5"/>
      <c r="E141" s="5"/>
      <c r="F141" s="5"/>
      <c r="H141" s="1"/>
    </row>
    <row r="142" spans="1:8" ht="20.25" x14ac:dyDescent="0.3">
      <c r="A142" s="5"/>
      <c r="B142" s="5"/>
      <c r="C142" s="123" t="s">
        <v>91</v>
      </c>
      <c r="D142" s="123"/>
      <c r="E142" s="123"/>
      <c r="F142" s="5"/>
      <c r="H142" s="1"/>
    </row>
    <row r="143" spans="1:8" ht="21" thickBot="1" x14ac:dyDescent="0.35">
      <c r="A143" s="5"/>
      <c r="B143" s="5"/>
      <c r="C143" s="6" t="s">
        <v>92</v>
      </c>
      <c r="E143" s="5"/>
      <c r="F143" s="5"/>
      <c r="H143" s="1"/>
    </row>
    <row r="144" spans="1:8" ht="17.25" thickBot="1" x14ac:dyDescent="0.3">
      <c r="A144" s="5"/>
      <c r="B144" s="5"/>
      <c r="C144" s="38" t="s">
        <v>93</v>
      </c>
      <c r="D144" s="14">
        <v>2024</v>
      </c>
      <c r="E144" s="39"/>
      <c r="F144" s="5"/>
      <c r="H144" s="1"/>
    </row>
    <row r="145" spans="1:8" ht="15.75" x14ac:dyDescent="0.25">
      <c r="A145" s="5"/>
      <c r="B145" s="5"/>
      <c r="C145" s="83"/>
      <c r="D145" s="36"/>
      <c r="E145" s="55"/>
      <c r="F145" s="5"/>
      <c r="H145" s="1"/>
    </row>
    <row r="146" spans="1:8" ht="15.75" x14ac:dyDescent="0.25">
      <c r="A146" s="5"/>
      <c r="B146" s="17" t="s">
        <v>10</v>
      </c>
      <c r="C146" s="83" t="s">
        <v>94</v>
      </c>
      <c r="D146" s="36"/>
      <c r="E146" s="55"/>
      <c r="F146" s="5"/>
      <c r="H146" s="1"/>
    </row>
    <row r="147" spans="1:8" x14ac:dyDescent="0.2">
      <c r="A147" s="5"/>
      <c r="B147" s="84">
        <v>4102020005</v>
      </c>
      <c r="C147" s="85" t="s">
        <v>95</v>
      </c>
      <c r="D147" s="86">
        <v>0</v>
      </c>
      <c r="E147" s="55"/>
      <c r="F147" s="5"/>
      <c r="H147" s="1"/>
    </row>
    <row r="148" spans="1:8" x14ac:dyDescent="0.2">
      <c r="A148" s="5"/>
      <c r="B148" s="84">
        <v>4102980002</v>
      </c>
      <c r="C148" s="85" t="s">
        <v>96</v>
      </c>
      <c r="D148" s="86">
        <v>40623.71</v>
      </c>
      <c r="E148" s="55"/>
      <c r="F148" s="5"/>
      <c r="H148" s="1"/>
    </row>
    <row r="149" spans="1:8" x14ac:dyDescent="0.2">
      <c r="A149" s="5"/>
      <c r="B149" s="84">
        <v>410202003</v>
      </c>
      <c r="C149" s="85" t="s">
        <v>97</v>
      </c>
      <c r="D149" s="86">
        <v>347150</v>
      </c>
      <c r="E149" s="55"/>
      <c r="F149" s="5"/>
    </row>
    <row r="150" spans="1:8" x14ac:dyDescent="0.2">
      <c r="A150" s="5"/>
      <c r="B150" s="84">
        <v>4102980004</v>
      </c>
      <c r="C150" s="20" t="s">
        <v>98</v>
      </c>
      <c r="D150" s="30">
        <v>24717.06</v>
      </c>
      <c r="E150" s="55"/>
      <c r="F150" s="5"/>
    </row>
    <row r="151" spans="1:8" x14ac:dyDescent="0.2">
      <c r="A151" s="5"/>
      <c r="B151" s="84">
        <v>4102980998</v>
      </c>
      <c r="C151" s="20" t="s">
        <v>99</v>
      </c>
      <c r="D151" s="30">
        <f>839774.12+201650</f>
        <v>1041424.12</v>
      </c>
      <c r="E151" s="55"/>
      <c r="F151" s="5"/>
    </row>
    <row r="152" spans="1:8" ht="14.45" customHeight="1" x14ac:dyDescent="0.2">
      <c r="A152" s="5"/>
      <c r="B152" s="84">
        <v>4102980003</v>
      </c>
      <c r="C152" s="85" t="s">
        <v>100</v>
      </c>
      <c r="D152" s="86">
        <v>0</v>
      </c>
      <c r="E152" s="55"/>
      <c r="F152" s="5"/>
    </row>
    <row r="153" spans="1:8" hidden="1" x14ac:dyDescent="0.2">
      <c r="A153" s="5"/>
      <c r="B153" s="84"/>
      <c r="C153" s="87" t="s">
        <v>101</v>
      </c>
      <c r="D153" s="86">
        <v>0</v>
      </c>
      <c r="E153" s="55"/>
      <c r="F153" s="5"/>
    </row>
    <row r="154" spans="1:8" ht="16.5" thickBot="1" x14ac:dyDescent="0.3">
      <c r="A154" s="5"/>
      <c r="B154" s="42"/>
      <c r="C154" s="43" t="s">
        <v>102</v>
      </c>
      <c r="D154" s="53">
        <f>+D147+D148+D149+D150+D151+D152+D153</f>
        <v>1453914.8900000001</v>
      </c>
      <c r="E154" s="47"/>
      <c r="F154" s="5"/>
    </row>
    <row r="155" spans="1:8" ht="17.25" thickTop="1" thickBot="1" x14ac:dyDescent="0.3">
      <c r="A155" s="5"/>
      <c r="B155" s="5"/>
      <c r="C155" s="88"/>
      <c r="D155" s="89"/>
      <c r="E155" s="90"/>
      <c r="F155" s="5"/>
    </row>
    <row r="156" spans="1:8" x14ac:dyDescent="0.2">
      <c r="A156" s="5"/>
      <c r="B156" s="5"/>
      <c r="C156" s="5"/>
      <c r="D156" s="56"/>
      <c r="E156" s="5"/>
      <c r="F156" s="5"/>
    </row>
    <row r="157" spans="1:8" ht="26.25" customHeight="1" thickBot="1" x14ac:dyDescent="0.35">
      <c r="A157" s="5"/>
      <c r="B157" s="5"/>
      <c r="C157" s="6" t="s">
        <v>103</v>
      </c>
      <c r="E157" s="5"/>
      <c r="F157" s="5"/>
    </row>
    <row r="158" spans="1:8" ht="17.25" thickBot="1" x14ac:dyDescent="0.3">
      <c r="A158" s="5"/>
      <c r="B158" s="5"/>
      <c r="C158" s="38" t="s">
        <v>104</v>
      </c>
      <c r="D158" s="14">
        <v>2024</v>
      </c>
      <c r="E158" s="39"/>
      <c r="F158" s="5"/>
    </row>
    <row r="159" spans="1:8" ht="55.5" customHeight="1" x14ac:dyDescent="0.25">
      <c r="A159" s="16" t="s">
        <v>9</v>
      </c>
      <c r="B159" s="17" t="s">
        <v>10</v>
      </c>
      <c r="C159" s="11" t="s">
        <v>105</v>
      </c>
      <c r="E159" s="40"/>
      <c r="F159" s="5"/>
      <c r="G159" s="71"/>
      <c r="H159" s="71"/>
    </row>
    <row r="160" spans="1:8" ht="30" x14ac:dyDescent="0.2">
      <c r="A160" s="5"/>
      <c r="B160" s="84">
        <v>4105010002</v>
      </c>
      <c r="C160" s="91" t="s">
        <v>106</v>
      </c>
      <c r="D160" s="59">
        <v>34680.99</v>
      </c>
      <c r="E160" s="92"/>
      <c r="F160" s="5"/>
      <c r="G160" s="93"/>
      <c r="H160" s="94"/>
    </row>
    <row r="161" spans="1:7" ht="16.5" thickBot="1" x14ac:dyDescent="0.3">
      <c r="A161" s="5"/>
      <c r="B161" s="69"/>
      <c r="C161" s="83" t="s">
        <v>107</v>
      </c>
      <c r="D161" s="53">
        <f>+D160</f>
        <v>34680.99</v>
      </c>
      <c r="E161" s="95"/>
      <c r="F161" s="5"/>
      <c r="G161" s="96"/>
    </row>
    <row r="162" spans="1:7" ht="17.25" thickTop="1" thickBot="1" x14ac:dyDescent="0.3">
      <c r="A162" s="5"/>
      <c r="B162" s="69"/>
      <c r="C162" s="66"/>
      <c r="D162" s="89"/>
      <c r="E162" s="48"/>
      <c r="F162" s="5"/>
      <c r="G162" s="96"/>
    </row>
    <row r="163" spans="1:7" x14ac:dyDescent="0.2">
      <c r="A163" s="5"/>
      <c r="B163" s="69"/>
      <c r="C163" s="5"/>
      <c r="D163" s="56"/>
      <c r="E163" s="5"/>
      <c r="F163" s="5"/>
    </row>
    <row r="164" spans="1:7" ht="16.5" customHeight="1" x14ac:dyDescent="0.2">
      <c r="A164" s="5"/>
      <c r="B164" s="69"/>
      <c r="C164" s="5"/>
      <c r="D164" s="56"/>
      <c r="E164" s="5"/>
      <c r="F164" s="56"/>
    </row>
    <row r="165" spans="1:7" ht="16.5" customHeight="1" x14ac:dyDescent="0.2">
      <c r="A165" s="5"/>
      <c r="B165" s="69"/>
      <c r="C165" s="5"/>
      <c r="D165" s="56"/>
      <c r="E165" s="5"/>
      <c r="F165" s="56"/>
    </row>
    <row r="166" spans="1:7" ht="16.5" customHeight="1" x14ac:dyDescent="0.2">
      <c r="A166" s="5"/>
      <c r="B166" s="69"/>
      <c r="C166" s="5"/>
      <c r="D166" s="56"/>
      <c r="E166" s="5"/>
      <c r="F166" s="56"/>
    </row>
    <row r="167" spans="1:7" ht="16.5" customHeight="1" x14ac:dyDescent="0.2">
      <c r="A167" s="5"/>
      <c r="B167" s="69"/>
      <c r="C167" s="5"/>
      <c r="D167" s="56"/>
      <c r="E167" s="5"/>
      <c r="F167" s="56"/>
    </row>
    <row r="168" spans="1:7" ht="16.5" customHeight="1" x14ac:dyDescent="0.2">
      <c r="A168" s="5"/>
      <c r="B168" s="69"/>
      <c r="C168" s="5"/>
      <c r="D168" s="56"/>
      <c r="E168" s="5"/>
      <c r="F168" s="56"/>
    </row>
    <row r="169" spans="1:7" ht="16.5" customHeight="1" x14ac:dyDescent="0.2">
      <c r="A169" s="5"/>
      <c r="B169" s="69"/>
      <c r="C169" s="5"/>
      <c r="D169" s="56"/>
      <c r="E169" s="5"/>
      <c r="F169" s="56"/>
    </row>
    <row r="170" spans="1:7" ht="16.5" customHeight="1" x14ac:dyDescent="0.2">
      <c r="A170" s="5"/>
      <c r="B170" s="69"/>
      <c r="C170" s="5"/>
      <c r="D170" s="56"/>
      <c r="E170" s="5"/>
      <c r="F170" s="56"/>
    </row>
    <row r="171" spans="1:7" ht="16.5" customHeight="1" x14ac:dyDescent="0.2">
      <c r="A171" s="5"/>
      <c r="B171" s="69"/>
      <c r="C171" s="5"/>
      <c r="D171" s="56"/>
      <c r="E171" s="5"/>
      <c r="F171" s="56"/>
    </row>
    <row r="172" spans="1:7" ht="20.25" x14ac:dyDescent="0.3">
      <c r="A172" s="5"/>
      <c r="B172" s="69"/>
      <c r="C172" s="123" t="s">
        <v>108</v>
      </c>
      <c r="D172" s="123"/>
      <c r="E172" s="123"/>
      <c r="F172" s="5"/>
    </row>
    <row r="173" spans="1:7" ht="27.75" customHeight="1" thickBot="1" x14ac:dyDescent="0.35">
      <c r="A173" s="5"/>
      <c r="B173" s="69"/>
      <c r="C173" s="6" t="s">
        <v>109</v>
      </c>
      <c r="E173" s="5"/>
      <c r="F173" s="5"/>
    </row>
    <row r="174" spans="1:7" ht="17.25" thickBot="1" x14ac:dyDescent="0.3">
      <c r="A174" s="5"/>
      <c r="B174" s="69"/>
      <c r="C174" s="97" t="s">
        <v>110</v>
      </c>
      <c r="D174" s="14">
        <v>2024</v>
      </c>
      <c r="E174" s="39"/>
      <c r="F174" s="5"/>
    </row>
    <row r="175" spans="1:7" ht="35.25" customHeight="1" x14ac:dyDescent="0.2">
      <c r="A175" s="5"/>
      <c r="C175" s="85" t="s">
        <v>111</v>
      </c>
      <c r="E175" s="40"/>
      <c r="F175" s="5"/>
    </row>
    <row r="176" spans="1:7" ht="15.75" x14ac:dyDescent="0.25">
      <c r="A176" s="16" t="s">
        <v>9</v>
      </c>
      <c r="B176" s="17" t="s">
        <v>10</v>
      </c>
      <c r="C176" s="85"/>
      <c r="E176" s="40"/>
      <c r="F176" s="5"/>
    </row>
    <row r="177" spans="1:8" x14ac:dyDescent="0.2">
      <c r="A177" s="5" t="s">
        <v>112</v>
      </c>
      <c r="B177" s="42" t="s">
        <v>113</v>
      </c>
      <c r="C177" s="20" t="s">
        <v>114</v>
      </c>
      <c r="D177" s="76">
        <v>84506489.480000004</v>
      </c>
      <c r="E177" s="40"/>
      <c r="F177" s="5"/>
    </row>
    <row r="178" spans="1:8" x14ac:dyDescent="0.2">
      <c r="A178" s="5" t="s">
        <v>115</v>
      </c>
      <c r="B178" s="84">
        <v>51010100020004</v>
      </c>
      <c r="C178" s="20" t="s">
        <v>116</v>
      </c>
      <c r="D178" s="76">
        <v>18200000</v>
      </c>
      <c r="E178" s="77"/>
      <c r="F178" s="64"/>
    </row>
    <row r="179" spans="1:8" x14ac:dyDescent="0.2">
      <c r="A179" s="5" t="s">
        <v>117</v>
      </c>
      <c r="B179" s="42" t="s">
        <v>118</v>
      </c>
      <c r="C179" s="20" t="s">
        <v>119</v>
      </c>
      <c r="D179" s="76">
        <v>134768.68</v>
      </c>
      <c r="E179" s="77"/>
      <c r="F179" s="64"/>
    </row>
    <row r="180" spans="1:8" x14ac:dyDescent="0.2">
      <c r="A180" s="5" t="s">
        <v>120</v>
      </c>
      <c r="B180" s="42" t="s">
        <v>121</v>
      </c>
      <c r="C180" s="20" t="s">
        <v>122</v>
      </c>
      <c r="D180" s="76">
        <v>8918746</v>
      </c>
      <c r="E180" s="77"/>
      <c r="F180" s="64"/>
    </row>
    <row r="181" spans="1:8" x14ac:dyDescent="0.2">
      <c r="A181" s="5" t="s">
        <v>123</v>
      </c>
      <c r="B181" s="42" t="s">
        <v>124</v>
      </c>
      <c r="C181" s="20" t="s">
        <v>125</v>
      </c>
      <c r="D181" s="76">
        <v>510000</v>
      </c>
      <c r="E181" s="77"/>
      <c r="F181" s="64"/>
    </row>
    <row r="182" spans="1:8" x14ac:dyDescent="0.2">
      <c r="A182" s="5" t="s">
        <v>126</v>
      </c>
      <c r="B182" s="42" t="s">
        <v>127</v>
      </c>
      <c r="C182" s="20" t="s">
        <v>128</v>
      </c>
      <c r="D182" s="76">
        <v>35000</v>
      </c>
      <c r="E182" s="77"/>
      <c r="F182" s="64"/>
    </row>
    <row r="183" spans="1:8" x14ac:dyDescent="0.2">
      <c r="A183" s="5" t="s">
        <v>129</v>
      </c>
      <c r="B183" s="42" t="s">
        <v>130</v>
      </c>
      <c r="C183" s="20" t="s">
        <v>131</v>
      </c>
      <c r="D183" s="76">
        <v>8206114.3700000001</v>
      </c>
      <c r="E183" s="77"/>
      <c r="F183" s="64"/>
    </row>
    <row r="184" spans="1:8" x14ac:dyDescent="0.2">
      <c r="A184" s="5" t="s">
        <v>132</v>
      </c>
      <c r="B184" s="42" t="s">
        <v>133</v>
      </c>
      <c r="C184" s="70" t="s">
        <v>134</v>
      </c>
      <c r="D184" s="76">
        <v>600000</v>
      </c>
      <c r="E184" s="77"/>
      <c r="F184" s="64"/>
    </row>
    <row r="185" spans="1:8" x14ac:dyDescent="0.2">
      <c r="A185" s="5" t="s">
        <v>135</v>
      </c>
      <c r="B185" s="42" t="s">
        <v>136</v>
      </c>
      <c r="C185" s="20" t="s">
        <v>137</v>
      </c>
      <c r="D185" s="76">
        <v>206534.36</v>
      </c>
      <c r="E185" s="77"/>
      <c r="F185" s="64"/>
    </row>
    <row r="186" spans="1:8" hidden="1" x14ac:dyDescent="0.2">
      <c r="A186" s="5" t="s">
        <v>138</v>
      </c>
      <c r="B186" s="42" t="s">
        <v>139</v>
      </c>
      <c r="C186" s="70" t="s">
        <v>140</v>
      </c>
      <c r="D186" s="76">
        <v>0</v>
      </c>
      <c r="E186" s="77"/>
      <c r="F186" s="64"/>
    </row>
    <row r="187" spans="1:8" x14ac:dyDescent="0.2">
      <c r="A187" s="5" t="s">
        <v>135</v>
      </c>
      <c r="B187" s="42" t="s">
        <v>136</v>
      </c>
      <c r="C187" s="20" t="s">
        <v>141</v>
      </c>
      <c r="D187" s="76">
        <v>14828.92</v>
      </c>
      <c r="E187" s="77"/>
      <c r="F187" s="64"/>
    </row>
    <row r="188" spans="1:8" ht="15.75" x14ac:dyDescent="0.25">
      <c r="A188" s="5"/>
      <c r="B188" s="84"/>
      <c r="C188" s="18" t="s">
        <v>142</v>
      </c>
      <c r="D188" s="98">
        <f>SUM(D177:D187)</f>
        <v>121332481.81000002</v>
      </c>
      <c r="E188" s="77"/>
      <c r="F188" s="99"/>
      <c r="G188" s="100"/>
      <c r="H188" s="100"/>
    </row>
    <row r="189" spans="1:8" ht="15.75" x14ac:dyDescent="0.25">
      <c r="A189" s="5"/>
      <c r="C189" s="18"/>
      <c r="D189" s="101"/>
      <c r="E189" s="77"/>
      <c r="F189" s="99"/>
      <c r="G189" s="100"/>
      <c r="H189" s="100"/>
    </row>
    <row r="190" spans="1:8" x14ac:dyDescent="0.2">
      <c r="A190" s="5" t="s">
        <v>143</v>
      </c>
      <c r="B190" s="84">
        <v>51010100080001</v>
      </c>
      <c r="C190" s="20" t="s">
        <v>144</v>
      </c>
      <c r="D190" s="76">
        <v>1999678.91</v>
      </c>
      <c r="E190" s="77"/>
      <c r="F190" s="99"/>
    </row>
    <row r="191" spans="1:8" x14ac:dyDescent="0.2">
      <c r="A191" s="5" t="s">
        <v>145</v>
      </c>
      <c r="B191" s="84">
        <v>51010100080002</v>
      </c>
      <c r="C191" s="20" t="s">
        <v>146</v>
      </c>
      <c r="D191" s="76">
        <v>338450.8</v>
      </c>
      <c r="E191" s="77"/>
      <c r="F191" s="99"/>
    </row>
    <row r="192" spans="1:8" ht="15.75" x14ac:dyDescent="0.25">
      <c r="A192" s="5"/>
      <c r="B192" s="84"/>
      <c r="C192" s="18" t="s">
        <v>142</v>
      </c>
      <c r="D192" s="61">
        <f>+D190+D191</f>
        <v>2338129.71</v>
      </c>
      <c r="E192" s="40"/>
      <c r="F192" s="5"/>
    </row>
    <row r="193" spans="1:9" x14ac:dyDescent="0.2">
      <c r="A193" s="5"/>
      <c r="B193" s="84"/>
      <c r="C193" s="20"/>
      <c r="D193" s="76"/>
      <c r="E193" s="77"/>
      <c r="F193" s="99"/>
    </row>
    <row r="194" spans="1:9" ht="16.5" thickBot="1" x14ac:dyDescent="0.3">
      <c r="A194" s="5"/>
      <c r="B194" s="84"/>
      <c r="C194" s="43" t="s">
        <v>147</v>
      </c>
      <c r="D194" s="75">
        <f>+D188+D192</f>
        <v>123670611.52000001</v>
      </c>
      <c r="E194" s="47"/>
      <c r="F194" s="5"/>
    </row>
    <row r="195" spans="1:9" ht="16.5" thickTop="1" thickBot="1" x14ac:dyDescent="0.25">
      <c r="A195" s="5"/>
      <c r="B195" s="84"/>
      <c r="C195" s="32"/>
      <c r="D195" s="33"/>
      <c r="E195" s="48"/>
      <c r="F195" s="5"/>
      <c r="I195" s="37"/>
    </row>
    <row r="196" spans="1:9" x14ac:dyDescent="0.2">
      <c r="A196" s="5"/>
      <c r="B196" s="84"/>
      <c r="C196" s="5"/>
      <c r="E196" s="5"/>
      <c r="F196" s="5"/>
      <c r="I196" s="37"/>
    </row>
    <row r="197" spans="1:9" x14ac:dyDescent="0.2">
      <c r="A197" s="5"/>
      <c r="B197" s="84"/>
      <c r="C197" s="5"/>
      <c r="E197" s="5"/>
      <c r="F197" s="5"/>
      <c r="I197" s="37"/>
    </row>
    <row r="198" spans="1:9" ht="21" thickBot="1" x14ac:dyDescent="0.35">
      <c r="A198" s="5"/>
      <c r="B198" s="84"/>
      <c r="C198" s="6" t="s">
        <v>148</v>
      </c>
      <c r="E198" s="5"/>
      <c r="F198" s="5"/>
    </row>
    <row r="199" spans="1:9" ht="17.25" thickBot="1" x14ac:dyDescent="0.3">
      <c r="A199" s="5"/>
      <c r="B199" s="84"/>
      <c r="C199" s="102" t="s">
        <v>149</v>
      </c>
      <c r="D199" s="14">
        <v>2024</v>
      </c>
      <c r="E199" s="39"/>
      <c r="F199" s="5"/>
    </row>
    <row r="200" spans="1:9" x14ac:dyDescent="0.2">
      <c r="A200" s="5"/>
      <c r="B200" s="84"/>
      <c r="C200" s="20"/>
      <c r="E200" s="40"/>
      <c r="F200" s="5"/>
    </row>
    <row r="201" spans="1:9" ht="33" customHeight="1" x14ac:dyDescent="0.2">
      <c r="A201" s="5"/>
      <c r="B201" s="84"/>
      <c r="C201" s="62" t="s">
        <v>150</v>
      </c>
      <c r="E201" s="40"/>
      <c r="F201" s="5"/>
    </row>
    <row r="202" spans="1:9" ht="15.75" x14ac:dyDescent="0.25">
      <c r="A202" s="16" t="s">
        <v>9</v>
      </c>
      <c r="B202" s="17" t="s">
        <v>10</v>
      </c>
      <c r="C202" s="20"/>
      <c r="E202" s="40"/>
      <c r="F202" s="5"/>
    </row>
    <row r="203" spans="1:9" x14ac:dyDescent="0.2">
      <c r="A203" s="5" t="s">
        <v>151</v>
      </c>
      <c r="B203" s="103">
        <v>5.1010200010001E+16</v>
      </c>
      <c r="C203" s="20" t="s">
        <v>152</v>
      </c>
      <c r="D203" s="76">
        <v>3523592.67</v>
      </c>
      <c r="E203" s="77"/>
      <c r="F203" s="5"/>
    </row>
    <row r="204" spans="1:9" x14ac:dyDescent="0.2">
      <c r="A204" s="5" t="s">
        <v>153</v>
      </c>
      <c r="B204" s="104">
        <v>5.1010200010001E+16</v>
      </c>
      <c r="C204" s="20" t="s">
        <v>154</v>
      </c>
      <c r="D204" s="76">
        <v>1663659.52</v>
      </c>
      <c r="E204" s="77"/>
      <c r="F204" s="5"/>
      <c r="H204" s="1"/>
    </row>
    <row r="205" spans="1:9" x14ac:dyDescent="0.2">
      <c r="A205" s="5" t="s">
        <v>155</v>
      </c>
      <c r="B205" s="105">
        <v>5.1010200010002E+16</v>
      </c>
      <c r="C205" s="20" t="s">
        <v>156</v>
      </c>
      <c r="D205" s="76">
        <v>3392089.29</v>
      </c>
      <c r="E205" s="77"/>
      <c r="F205" s="5"/>
      <c r="H205" s="1"/>
    </row>
    <row r="206" spans="1:9" x14ac:dyDescent="0.2">
      <c r="A206" s="5" t="s">
        <v>157</v>
      </c>
      <c r="B206" s="103">
        <v>5.1010200010002E+16</v>
      </c>
      <c r="C206" s="20" t="s">
        <v>158</v>
      </c>
      <c r="D206" s="76">
        <v>52196.2</v>
      </c>
      <c r="E206" s="77"/>
      <c r="F206" s="5"/>
      <c r="H206" s="1"/>
    </row>
    <row r="207" spans="1:9" x14ac:dyDescent="0.2">
      <c r="A207" s="5" t="s">
        <v>159</v>
      </c>
      <c r="B207" s="42" t="s">
        <v>160</v>
      </c>
      <c r="C207" s="20" t="s">
        <v>161</v>
      </c>
      <c r="D207" s="76">
        <v>4715</v>
      </c>
      <c r="E207" s="77"/>
      <c r="F207" s="5"/>
      <c r="H207" s="1"/>
    </row>
    <row r="208" spans="1:9" x14ac:dyDescent="0.2">
      <c r="A208" s="5" t="s">
        <v>162</v>
      </c>
      <c r="B208" s="42" t="s">
        <v>163</v>
      </c>
      <c r="C208" s="20" t="s">
        <v>164</v>
      </c>
      <c r="D208" s="76">
        <v>0</v>
      </c>
      <c r="E208" s="77"/>
      <c r="F208" s="5"/>
      <c r="H208" s="1"/>
    </row>
    <row r="209" spans="1:8" x14ac:dyDescent="0.2">
      <c r="A209" s="5" t="s">
        <v>165</v>
      </c>
      <c r="B209" s="106">
        <v>5.1010200010004E+16</v>
      </c>
      <c r="C209" s="20" t="s">
        <v>166</v>
      </c>
      <c r="D209" s="76">
        <v>656600</v>
      </c>
      <c r="E209" s="77"/>
      <c r="F209" s="5"/>
      <c r="H209" s="1"/>
    </row>
    <row r="210" spans="1:8" x14ac:dyDescent="0.2">
      <c r="A210" s="5" t="s">
        <v>167</v>
      </c>
      <c r="B210" s="42" t="s">
        <v>168</v>
      </c>
      <c r="C210" s="20" t="s">
        <v>169</v>
      </c>
      <c r="D210" s="76">
        <v>46000</v>
      </c>
      <c r="E210" s="77"/>
      <c r="F210" s="5"/>
      <c r="H210" s="1"/>
    </row>
    <row r="211" spans="1:8" x14ac:dyDescent="0.2">
      <c r="A211" s="5" t="s">
        <v>170</v>
      </c>
      <c r="B211" s="42" t="s">
        <v>171</v>
      </c>
      <c r="C211" s="20" t="s">
        <v>172</v>
      </c>
      <c r="D211" s="76">
        <v>0</v>
      </c>
      <c r="E211" s="77"/>
      <c r="F211" s="5"/>
      <c r="H211" s="1"/>
    </row>
    <row r="212" spans="1:8" x14ac:dyDescent="0.2">
      <c r="A212" s="5" t="s">
        <v>173</v>
      </c>
      <c r="B212" s="42" t="s">
        <v>174</v>
      </c>
      <c r="C212" s="20" t="s">
        <v>175</v>
      </c>
      <c r="D212" s="76">
        <v>1543352.15</v>
      </c>
      <c r="E212" s="77"/>
      <c r="F212" s="5"/>
      <c r="H212" s="1"/>
    </row>
    <row r="213" spans="1:8" x14ac:dyDescent="0.2">
      <c r="A213" s="5" t="s">
        <v>176</v>
      </c>
      <c r="B213" s="42" t="s">
        <v>177</v>
      </c>
      <c r="C213" s="20" t="s">
        <v>178</v>
      </c>
      <c r="D213" s="76">
        <v>6565793.0999999996</v>
      </c>
      <c r="E213" s="77"/>
      <c r="F213" s="5"/>
      <c r="H213" s="1"/>
    </row>
    <row r="214" spans="1:8" x14ac:dyDescent="0.2">
      <c r="A214" s="5" t="s">
        <v>179</v>
      </c>
      <c r="B214" s="42" t="s">
        <v>180</v>
      </c>
      <c r="C214" s="20" t="s">
        <v>181</v>
      </c>
      <c r="D214" s="76">
        <v>0</v>
      </c>
      <c r="E214" s="77"/>
      <c r="F214" s="5"/>
      <c r="H214" s="1"/>
    </row>
    <row r="215" spans="1:8" x14ac:dyDescent="0.2">
      <c r="A215" s="5" t="s">
        <v>182</v>
      </c>
      <c r="B215" s="42" t="s">
        <v>183</v>
      </c>
      <c r="C215" s="20" t="s">
        <v>184</v>
      </c>
      <c r="D215" s="76">
        <v>200239.3</v>
      </c>
      <c r="E215" s="77"/>
      <c r="F215" s="5"/>
      <c r="H215" s="1"/>
    </row>
    <row r="216" spans="1:8" x14ac:dyDescent="0.2">
      <c r="A216" s="5" t="s">
        <v>185</v>
      </c>
      <c r="B216" s="42" t="s">
        <v>186</v>
      </c>
      <c r="C216" s="20" t="s">
        <v>187</v>
      </c>
      <c r="D216" s="76">
        <v>35975</v>
      </c>
      <c r="E216" s="77"/>
      <c r="F216" s="5"/>
      <c r="H216" s="1"/>
    </row>
    <row r="217" spans="1:8" ht="16.5" thickBot="1" x14ac:dyDescent="0.3">
      <c r="A217" s="5"/>
      <c r="B217" s="84"/>
      <c r="C217" s="43" t="s">
        <v>188</v>
      </c>
      <c r="D217" s="53">
        <f>SUM(D203:D216)</f>
        <v>17684212.23</v>
      </c>
      <c r="E217" s="47"/>
      <c r="F217" s="5"/>
      <c r="H217" s="1"/>
    </row>
    <row r="218" spans="1:8" ht="16.5" thickTop="1" thickBot="1" x14ac:dyDescent="0.25">
      <c r="A218" s="5"/>
      <c r="B218" s="84"/>
      <c r="C218" s="32"/>
      <c r="D218" s="107"/>
      <c r="E218" s="108"/>
      <c r="F218" s="5"/>
      <c r="H218" s="1"/>
    </row>
    <row r="219" spans="1:8" x14ac:dyDescent="0.2">
      <c r="A219" s="5"/>
      <c r="B219" s="84"/>
      <c r="C219" s="5"/>
      <c r="D219" s="56"/>
      <c r="E219" s="56"/>
      <c r="F219" s="5"/>
      <c r="G219" s="1"/>
      <c r="H219" s="1"/>
    </row>
    <row r="220" spans="1:8" x14ac:dyDescent="0.2">
      <c r="A220" s="5"/>
      <c r="B220" s="84"/>
      <c r="C220" s="5"/>
      <c r="D220" s="56"/>
      <c r="E220" s="56"/>
      <c r="F220" s="5"/>
      <c r="G220" s="1"/>
      <c r="H220" s="1"/>
    </row>
    <row r="221" spans="1:8" x14ac:dyDescent="0.2">
      <c r="A221" s="5"/>
      <c r="B221" s="84"/>
      <c r="C221" s="5"/>
      <c r="D221" s="56"/>
      <c r="E221" s="56"/>
      <c r="F221" s="5"/>
      <c r="G221" s="1"/>
      <c r="H221" s="1"/>
    </row>
    <row r="222" spans="1:8" x14ac:dyDescent="0.2">
      <c r="A222" s="5"/>
      <c r="B222" s="84"/>
      <c r="C222" s="5"/>
      <c r="D222" s="56"/>
      <c r="E222" s="56"/>
      <c r="F222" s="5"/>
      <c r="G222" s="1"/>
      <c r="H222" s="1"/>
    </row>
    <row r="223" spans="1:8" x14ac:dyDescent="0.2">
      <c r="A223" s="5"/>
      <c r="B223" s="84"/>
      <c r="C223" s="5"/>
      <c r="D223" s="56"/>
      <c r="E223" s="56"/>
      <c r="F223" s="5"/>
      <c r="G223" s="1"/>
      <c r="H223" s="1"/>
    </row>
    <row r="224" spans="1:8" x14ac:dyDescent="0.2">
      <c r="A224" s="5"/>
      <c r="B224" s="84"/>
      <c r="C224" s="5"/>
      <c r="D224" s="56"/>
      <c r="E224" s="56"/>
      <c r="F224" s="5"/>
      <c r="G224" s="1"/>
      <c r="H224" s="1"/>
    </row>
    <row r="225" spans="1:8" x14ac:dyDescent="0.2">
      <c r="A225" s="5"/>
      <c r="B225" s="84"/>
      <c r="C225" s="5"/>
      <c r="D225" s="56"/>
      <c r="E225" s="56"/>
      <c r="F225" s="5"/>
      <c r="G225" s="1"/>
      <c r="H225" s="1"/>
    </row>
    <row r="226" spans="1:8" x14ac:dyDescent="0.2">
      <c r="A226" s="5"/>
      <c r="B226" s="84"/>
      <c r="C226" s="5"/>
      <c r="D226" s="56"/>
      <c r="E226" s="56"/>
      <c r="F226" s="5"/>
      <c r="G226" s="1"/>
      <c r="H226" s="1"/>
    </row>
    <row r="227" spans="1:8" x14ac:dyDescent="0.2">
      <c r="A227" s="5"/>
      <c r="B227" s="84"/>
      <c r="C227" s="5"/>
      <c r="D227" s="56"/>
      <c r="E227" s="56"/>
      <c r="F227" s="5"/>
      <c r="G227" s="1"/>
      <c r="H227" s="1"/>
    </row>
    <row r="228" spans="1:8" x14ac:dyDescent="0.2">
      <c r="A228" s="5"/>
      <c r="B228" s="84"/>
      <c r="C228" s="5"/>
      <c r="D228" s="56"/>
      <c r="E228" s="56"/>
      <c r="F228" s="5"/>
      <c r="G228" s="1"/>
      <c r="H228" s="1"/>
    </row>
    <row r="229" spans="1:8" x14ac:dyDescent="0.2">
      <c r="A229" s="5"/>
      <c r="B229" s="84"/>
      <c r="C229" s="5"/>
      <c r="D229" s="56"/>
      <c r="E229" s="56"/>
      <c r="F229" s="5"/>
      <c r="G229" s="1"/>
      <c r="H229" s="1"/>
    </row>
    <row r="230" spans="1:8" x14ac:dyDescent="0.2">
      <c r="A230" s="5"/>
      <c r="B230" s="84"/>
      <c r="C230" s="5"/>
      <c r="D230" s="56"/>
      <c r="E230" s="56"/>
      <c r="F230" s="5"/>
      <c r="G230" s="1"/>
      <c r="H230" s="1"/>
    </row>
    <row r="231" spans="1:8" x14ac:dyDescent="0.2">
      <c r="A231" s="5"/>
      <c r="B231" s="84"/>
      <c r="C231" s="5"/>
      <c r="D231" s="56"/>
      <c r="E231" s="56"/>
      <c r="F231" s="5"/>
      <c r="G231" s="1"/>
      <c r="H231" s="1"/>
    </row>
    <row r="232" spans="1:8" ht="21" thickBot="1" x14ac:dyDescent="0.35">
      <c r="A232" s="5"/>
      <c r="B232" s="84"/>
      <c r="C232" s="6" t="s">
        <v>189</v>
      </c>
      <c r="E232" s="5"/>
      <c r="F232" s="5"/>
      <c r="G232" s="1"/>
      <c r="H232" s="1"/>
    </row>
    <row r="233" spans="1:8" ht="17.25" thickBot="1" x14ac:dyDescent="0.3">
      <c r="A233" s="5"/>
      <c r="B233" s="84"/>
      <c r="C233" s="109" t="s">
        <v>190</v>
      </c>
      <c r="D233" s="14">
        <v>2024</v>
      </c>
      <c r="E233" s="39"/>
      <c r="F233" s="5"/>
      <c r="G233" s="1"/>
      <c r="H233" s="1"/>
    </row>
    <row r="234" spans="1:8" ht="10.5" customHeight="1" x14ac:dyDescent="0.2">
      <c r="A234" s="5"/>
      <c r="B234" s="84"/>
      <c r="C234" s="20"/>
      <c r="E234" s="40"/>
      <c r="F234" s="5"/>
      <c r="G234" s="1"/>
      <c r="H234" s="1"/>
    </row>
    <row r="235" spans="1:8" ht="30" x14ac:dyDescent="0.2">
      <c r="A235" s="5"/>
      <c r="B235" s="84"/>
      <c r="C235" s="85" t="s">
        <v>191</v>
      </c>
      <c r="E235" s="40"/>
      <c r="F235" s="5"/>
      <c r="G235" s="1"/>
      <c r="H235" s="1"/>
    </row>
    <row r="236" spans="1:8" ht="15.75" x14ac:dyDescent="0.25">
      <c r="A236" s="16" t="s">
        <v>9</v>
      </c>
      <c r="B236" s="17" t="s">
        <v>10</v>
      </c>
      <c r="C236" s="20"/>
      <c r="D236" s="56"/>
      <c r="E236" s="55"/>
      <c r="F236" s="5"/>
      <c r="G236" s="1"/>
      <c r="H236" s="1"/>
    </row>
    <row r="237" spans="1:8" x14ac:dyDescent="0.2">
      <c r="A237" s="5" t="s">
        <v>192</v>
      </c>
      <c r="B237" s="42" t="s">
        <v>193</v>
      </c>
      <c r="C237" s="20" t="s">
        <v>194</v>
      </c>
      <c r="D237" s="30">
        <v>495040.5</v>
      </c>
      <c r="E237" s="55"/>
      <c r="F237" s="5"/>
      <c r="G237" s="1"/>
      <c r="H237" s="1"/>
    </row>
    <row r="238" spans="1:8" x14ac:dyDescent="0.2">
      <c r="A238" s="5" t="s">
        <v>195</v>
      </c>
      <c r="B238" s="42" t="s">
        <v>196</v>
      </c>
      <c r="C238" s="20" t="s">
        <v>197</v>
      </c>
      <c r="D238" s="30">
        <v>0</v>
      </c>
      <c r="E238" s="55"/>
      <c r="F238" s="5"/>
      <c r="G238" s="1"/>
      <c r="H238" s="1"/>
    </row>
    <row r="239" spans="1:8" x14ac:dyDescent="0.2">
      <c r="A239" s="5" t="s">
        <v>198</v>
      </c>
      <c r="B239" s="42" t="s">
        <v>199</v>
      </c>
      <c r="C239" s="20" t="s">
        <v>200</v>
      </c>
      <c r="D239" s="30">
        <v>190</v>
      </c>
      <c r="E239" s="55"/>
      <c r="F239" s="5"/>
      <c r="G239" s="1"/>
      <c r="H239" s="1"/>
    </row>
    <row r="240" spans="1:8" x14ac:dyDescent="0.2">
      <c r="A240" s="5" t="s">
        <v>201</v>
      </c>
      <c r="B240" s="42" t="s">
        <v>202</v>
      </c>
      <c r="C240" s="20" t="s">
        <v>203</v>
      </c>
      <c r="D240" s="30">
        <v>700</v>
      </c>
      <c r="E240" s="55"/>
      <c r="F240" s="5"/>
      <c r="G240" s="1"/>
      <c r="H240" s="1"/>
    </row>
    <row r="241" spans="1:8" x14ac:dyDescent="0.2">
      <c r="A241" s="5" t="s">
        <v>204</v>
      </c>
      <c r="B241" s="42" t="s">
        <v>205</v>
      </c>
      <c r="C241" s="20" t="s">
        <v>206</v>
      </c>
      <c r="D241" s="110">
        <v>601800</v>
      </c>
      <c r="E241" s="77"/>
      <c r="F241" s="56"/>
      <c r="G241" s="1"/>
      <c r="H241" s="1"/>
    </row>
    <row r="242" spans="1:8" x14ac:dyDescent="0.2">
      <c r="A242" s="5" t="s">
        <v>207</v>
      </c>
      <c r="B242" s="42" t="s">
        <v>208</v>
      </c>
      <c r="C242" s="20" t="s">
        <v>209</v>
      </c>
      <c r="D242" s="110">
        <v>3314511.2</v>
      </c>
      <c r="E242" s="77"/>
      <c r="F242" s="56"/>
      <c r="G242" s="1"/>
      <c r="H242" s="1"/>
    </row>
    <row r="243" spans="1:8" x14ac:dyDescent="0.2">
      <c r="A243" s="5" t="s">
        <v>210</v>
      </c>
      <c r="B243" s="103">
        <v>5.1010200020004E+16</v>
      </c>
      <c r="C243" s="20" t="s">
        <v>211</v>
      </c>
      <c r="D243" s="110">
        <v>3719194.78</v>
      </c>
      <c r="E243" s="55"/>
      <c r="F243" s="5"/>
      <c r="G243" s="1"/>
      <c r="H243" s="1"/>
    </row>
    <row r="244" spans="1:8" x14ac:dyDescent="0.2">
      <c r="A244" s="5" t="s">
        <v>212</v>
      </c>
      <c r="B244" s="111">
        <v>5.1010200020004E+16</v>
      </c>
      <c r="C244" s="20" t="s">
        <v>213</v>
      </c>
      <c r="D244" s="76">
        <v>1573900.77</v>
      </c>
      <c r="E244" s="77"/>
      <c r="F244" s="5"/>
      <c r="G244" s="1"/>
      <c r="H244" s="1"/>
    </row>
    <row r="245" spans="1:8" x14ac:dyDescent="0.2">
      <c r="A245" s="5" t="s">
        <v>214</v>
      </c>
      <c r="B245" s="42" t="s">
        <v>215</v>
      </c>
      <c r="C245" s="20" t="s">
        <v>216</v>
      </c>
      <c r="D245" s="76">
        <v>11271</v>
      </c>
      <c r="E245" s="77"/>
      <c r="F245" s="5"/>
      <c r="G245" s="1"/>
      <c r="H245" s="1"/>
    </row>
    <row r="246" spans="1:8" x14ac:dyDescent="0.2">
      <c r="A246" s="5" t="s">
        <v>214</v>
      </c>
      <c r="B246" s="42" t="s">
        <v>215</v>
      </c>
      <c r="C246" s="20" t="s">
        <v>217</v>
      </c>
      <c r="D246" s="76">
        <v>1640.26</v>
      </c>
      <c r="E246" s="77"/>
      <c r="F246" s="5"/>
      <c r="G246" s="1"/>
      <c r="H246" s="1"/>
    </row>
    <row r="247" spans="1:8" x14ac:dyDescent="0.2">
      <c r="A247" s="5" t="s">
        <v>218</v>
      </c>
      <c r="B247" s="103">
        <v>5101020002000400</v>
      </c>
      <c r="C247" s="20" t="s">
        <v>219</v>
      </c>
      <c r="D247" s="76">
        <v>759.2</v>
      </c>
      <c r="E247" s="77"/>
      <c r="F247" s="5"/>
      <c r="G247" s="1"/>
      <c r="H247" s="1"/>
    </row>
    <row r="248" spans="1:8" x14ac:dyDescent="0.2">
      <c r="A248" s="5" t="s">
        <v>218</v>
      </c>
      <c r="B248" s="103">
        <v>5101020002000400</v>
      </c>
      <c r="C248" s="20" t="s">
        <v>220</v>
      </c>
      <c r="D248" s="76">
        <v>730</v>
      </c>
      <c r="E248" s="77"/>
      <c r="F248" s="5"/>
      <c r="G248" s="1"/>
      <c r="H248" s="1"/>
    </row>
    <row r="249" spans="1:8" x14ac:dyDescent="0.2">
      <c r="A249" s="5" t="s">
        <v>221</v>
      </c>
      <c r="B249" s="103" t="s">
        <v>222</v>
      </c>
      <c r="C249" s="20" t="s">
        <v>223</v>
      </c>
      <c r="D249" s="76">
        <v>2225.9899999999998</v>
      </c>
      <c r="E249" s="77"/>
      <c r="F249" s="5"/>
      <c r="G249" s="1"/>
      <c r="H249" s="1"/>
    </row>
    <row r="250" spans="1:8" x14ac:dyDescent="0.2">
      <c r="A250" s="5" t="s">
        <v>224</v>
      </c>
      <c r="B250" s="103" t="s">
        <v>225</v>
      </c>
      <c r="C250" s="20" t="s">
        <v>226</v>
      </c>
      <c r="D250" s="76">
        <v>663.5</v>
      </c>
      <c r="E250" s="77"/>
      <c r="F250" s="5"/>
      <c r="G250" s="1"/>
      <c r="H250" s="1"/>
    </row>
    <row r="251" spans="1:8" x14ac:dyDescent="0.2">
      <c r="A251" s="5"/>
      <c r="B251" s="103"/>
      <c r="C251" s="20" t="s">
        <v>227</v>
      </c>
      <c r="D251" s="76">
        <v>324</v>
      </c>
      <c r="E251" s="77"/>
      <c r="F251" s="5"/>
      <c r="G251" s="1"/>
      <c r="H251" s="1"/>
    </row>
    <row r="252" spans="1:8" x14ac:dyDescent="0.2">
      <c r="A252" s="5" t="s">
        <v>228</v>
      </c>
      <c r="B252" s="42" t="s">
        <v>229</v>
      </c>
      <c r="C252" s="20" t="s">
        <v>230</v>
      </c>
      <c r="D252" s="76">
        <v>20382.87</v>
      </c>
      <c r="E252" s="77"/>
      <c r="F252" s="5"/>
      <c r="G252" s="1"/>
      <c r="H252" s="1"/>
    </row>
    <row r="253" spans="1:8" x14ac:dyDescent="0.2">
      <c r="A253" s="5" t="s">
        <v>231</v>
      </c>
      <c r="B253" s="42" t="s">
        <v>232</v>
      </c>
      <c r="C253" s="20" t="s">
        <v>233</v>
      </c>
      <c r="D253" s="30">
        <v>1251.7</v>
      </c>
      <c r="E253" s="77"/>
      <c r="F253" s="5"/>
      <c r="G253" s="1"/>
      <c r="H253" s="1"/>
    </row>
    <row r="254" spans="1:8" x14ac:dyDescent="0.2">
      <c r="A254" s="5" t="s">
        <v>234</v>
      </c>
      <c r="B254" s="42" t="s">
        <v>235</v>
      </c>
      <c r="C254" s="20" t="s">
        <v>236</v>
      </c>
      <c r="D254" s="76">
        <v>596144.06999999995</v>
      </c>
      <c r="E254" s="77"/>
      <c r="F254" s="5"/>
      <c r="G254" s="1"/>
      <c r="H254" s="1"/>
    </row>
    <row r="255" spans="1:8" x14ac:dyDescent="0.2">
      <c r="A255" s="5" t="s">
        <v>237</v>
      </c>
      <c r="B255" s="42" t="s">
        <v>238</v>
      </c>
      <c r="C255" s="20" t="s">
        <v>239</v>
      </c>
      <c r="D255" s="76"/>
      <c r="E255" s="77"/>
      <c r="F255" s="5"/>
      <c r="G255" s="1"/>
      <c r="H255" s="1"/>
    </row>
    <row r="256" spans="1:8" x14ac:dyDescent="0.2">
      <c r="A256" s="5" t="s">
        <v>240</v>
      </c>
      <c r="B256" s="42" t="s">
        <v>241</v>
      </c>
      <c r="C256" s="20" t="s">
        <v>242</v>
      </c>
      <c r="D256" s="76">
        <v>292457.38</v>
      </c>
      <c r="E256" s="77"/>
      <c r="F256" s="5"/>
      <c r="G256" s="1"/>
      <c r="H256" s="1"/>
    </row>
    <row r="257" spans="1:8" x14ac:dyDescent="0.2">
      <c r="A257" s="1" t="s">
        <v>243</v>
      </c>
      <c r="B257" s="1" t="s">
        <v>244</v>
      </c>
      <c r="C257" s="70" t="s">
        <v>245</v>
      </c>
      <c r="D257" s="71"/>
      <c r="E257" s="77"/>
      <c r="F257" s="5"/>
      <c r="G257" s="1"/>
      <c r="H257" s="1"/>
    </row>
    <row r="258" spans="1:8" x14ac:dyDescent="0.2">
      <c r="A258" s="1" t="s">
        <v>234</v>
      </c>
      <c r="B258" s="1" t="s">
        <v>235</v>
      </c>
      <c r="C258" s="70" t="s">
        <v>236</v>
      </c>
      <c r="D258" s="71"/>
      <c r="E258" s="77"/>
      <c r="F258" s="5"/>
      <c r="G258" s="1"/>
      <c r="H258" s="1"/>
    </row>
    <row r="259" spans="1:8" x14ac:dyDescent="0.2">
      <c r="A259" s="1" t="s">
        <v>240</v>
      </c>
      <c r="B259" s="1" t="s">
        <v>241</v>
      </c>
      <c r="C259" s="70" t="s">
        <v>242</v>
      </c>
      <c r="D259" s="71"/>
      <c r="E259" s="77"/>
      <c r="F259" s="5"/>
      <c r="G259" s="1"/>
      <c r="H259" s="1"/>
    </row>
    <row r="260" spans="1:8" ht="16.5" thickBot="1" x14ac:dyDescent="0.3">
      <c r="A260" s="5"/>
      <c r="B260" s="84"/>
      <c r="C260" s="43" t="s">
        <v>246</v>
      </c>
      <c r="D260" s="53">
        <f>SUM(D237:D259)</f>
        <v>10633187.219999999</v>
      </c>
      <c r="E260" s="47"/>
      <c r="F260" s="5"/>
      <c r="G260" s="1"/>
      <c r="H260" s="1"/>
    </row>
    <row r="261" spans="1:8" ht="12" customHeight="1" thickTop="1" thickBot="1" x14ac:dyDescent="0.25">
      <c r="A261" s="5"/>
      <c r="B261" s="84"/>
      <c r="C261" s="32"/>
      <c r="D261" s="107"/>
      <c r="E261" s="108"/>
      <c r="F261" s="5"/>
      <c r="G261" s="1"/>
      <c r="H261" s="1"/>
    </row>
    <row r="262" spans="1:8" x14ac:dyDescent="0.2">
      <c r="A262" s="5"/>
      <c r="B262" s="84"/>
      <c r="C262" s="5"/>
      <c r="D262" s="56"/>
      <c r="E262" s="56"/>
      <c r="F262" s="5"/>
      <c r="G262" s="1"/>
      <c r="H262" s="1"/>
    </row>
    <row r="263" spans="1:8" ht="21" thickBot="1" x14ac:dyDescent="0.35">
      <c r="A263" s="5"/>
      <c r="B263" s="84"/>
      <c r="C263" s="6" t="s">
        <v>247</v>
      </c>
      <c r="E263" s="5"/>
      <c r="F263" s="5"/>
      <c r="G263" s="1"/>
      <c r="H263" s="1"/>
    </row>
    <row r="264" spans="1:8" ht="17.25" thickBot="1" x14ac:dyDescent="0.3">
      <c r="A264" s="16" t="s">
        <v>9</v>
      </c>
      <c r="B264" s="17" t="s">
        <v>10</v>
      </c>
      <c r="C264" s="7" t="s">
        <v>248</v>
      </c>
      <c r="D264" s="14">
        <v>2024</v>
      </c>
      <c r="E264" s="39"/>
      <c r="F264" s="5"/>
      <c r="G264" s="1"/>
      <c r="H264" s="1"/>
    </row>
    <row r="265" spans="1:8" x14ac:dyDescent="0.2">
      <c r="A265" s="5"/>
      <c r="B265" s="84"/>
      <c r="C265" s="20"/>
      <c r="E265" s="40"/>
      <c r="F265" s="5"/>
      <c r="G265" s="1"/>
      <c r="H265" s="1"/>
    </row>
    <row r="266" spans="1:8" x14ac:dyDescent="0.2">
      <c r="B266" s="112">
        <v>5101990001</v>
      </c>
      <c r="C266" s="20" t="s">
        <v>249</v>
      </c>
      <c r="D266" s="76">
        <v>5027996.74</v>
      </c>
      <c r="E266" s="77"/>
      <c r="F266" s="5"/>
      <c r="G266" s="1"/>
      <c r="H266" s="1"/>
    </row>
    <row r="267" spans="1:8" ht="15.75" x14ac:dyDescent="0.25">
      <c r="A267" s="16"/>
      <c r="B267" s="112">
        <v>5101990002</v>
      </c>
      <c r="C267" s="20" t="s">
        <v>250</v>
      </c>
      <c r="D267" s="113">
        <v>12181989.42</v>
      </c>
      <c r="E267" s="77"/>
      <c r="F267" s="5"/>
      <c r="G267" s="1"/>
      <c r="H267" s="1"/>
    </row>
    <row r="268" spans="1:8" ht="16.5" thickBot="1" x14ac:dyDescent="0.3">
      <c r="A268" s="5"/>
      <c r="B268" s="84"/>
      <c r="C268" s="43" t="s">
        <v>251</v>
      </c>
      <c r="D268" s="75">
        <f>+D266+D267</f>
        <v>17209986.16</v>
      </c>
      <c r="E268" s="47"/>
      <c r="F268" s="5"/>
      <c r="G268" s="1"/>
      <c r="H268" s="1"/>
    </row>
    <row r="269" spans="1:8" ht="16.5" thickTop="1" thickBot="1" x14ac:dyDescent="0.25">
      <c r="A269" s="5"/>
      <c r="B269" s="84"/>
      <c r="C269" s="32"/>
      <c r="D269" s="33"/>
      <c r="E269" s="48"/>
      <c r="F269" s="5"/>
      <c r="G269" s="1"/>
      <c r="H269" s="1"/>
    </row>
    <row r="270" spans="1:8" x14ac:dyDescent="0.2">
      <c r="A270" s="5"/>
      <c r="B270" s="84"/>
      <c r="C270" s="5"/>
      <c r="D270" s="56"/>
      <c r="E270" s="56"/>
      <c r="F270" s="5"/>
      <c r="G270" s="1"/>
      <c r="H270" s="1"/>
    </row>
    <row r="271" spans="1:8" ht="21" thickBot="1" x14ac:dyDescent="0.35">
      <c r="A271" s="5"/>
      <c r="B271" s="84"/>
      <c r="C271" s="6" t="s">
        <v>252</v>
      </c>
      <c r="E271" s="5"/>
      <c r="F271" s="5"/>
      <c r="G271" s="1"/>
      <c r="H271" s="1"/>
    </row>
    <row r="272" spans="1:8" ht="17.25" thickBot="1" x14ac:dyDescent="0.3">
      <c r="A272" s="5"/>
      <c r="B272" s="84"/>
      <c r="C272" s="7" t="s">
        <v>253</v>
      </c>
      <c r="D272" s="14">
        <v>2024</v>
      </c>
      <c r="E272" s="39"/>
      <c r="F272" s="5"/>
      <c r="G272" s="1"/>
      <c r="H272" s="1"/>
    </row>
    <row r="273" spans="1:8" ht="30" x14ac:dyDescent="0.25">
      <c r="A273" s="16" t="s">
        <v>9</v>
      </c>
      <c r="B273" s="17" t="s">
        <v>10</v>
      </c>
      <c r="C273" s="62" t="s">
        <v>254</v>
      </c>
      <c r="E273" s="40"/>
      <c r="F273" s="5"/>
      <c r="G273" s="1"/>
      <c r="H273" s="1"/>
    </row>
    <row r="274" spans="1:8" x14ac:dyDescent="0.2">
      <c r="A274" s="5" t="s">
        <v>255</v>
      </c>
      <c r="B274" s="42" t="s">
        <v>256</v>
      </c>
      <c r="C274" s="20" t="s">
        <v>257</v>
      </c>
      <c r="D274" s="76">
        <v>66500</v>
      </c>
      <c r="E274" s="40"/>
      <c r="F274" s="5"/>
      <c r="G274" s="1"/>
      <c r="H274" s="1"/>
    </row>
    <row r="275" spans="1:8" x14ac:dyDescent="0.2">
      <c r="A275" s="5" t="s">
        <v>258</v>
      </c>
      <c r="B275" s="42" t="s">
        <v>259</v>
      </c>
      <c r="C275" s="20" t="s">
        <v>260</v>
      </c>
      <c r="D275" s="76">
        <v>50000</v>
      </c>
      <c r="E275" s="40"/>
      <c r="F275" s="5"/>
      <c r="G275" s="1"/>
      <c r="H275" s="1"/>
    </row>
    <row r="276" spans="1:8" x14ac:dyDescent="0.2">
      <c r="A276" s="5" t="s">
        <v>261</v>
      </c>
      <c r="B276" s="42" t="s">
        <v>262</v>
      </c>
      <c r="C276" s="20" t="s">
        <v>263</v>
      </c>
      <c r="D276" s="76">
        <v>489264.9</v>
      </c>
      <c r="E276" s="40"/>
      <c r="F276" s="5"/>
      <c r="G276" s="1"/>
      <c r="H276" s="1"/>
    </row>
    <row r="277" spans="1:8" x14ac:dyDescent="0.2">
      <c r="A277" s="5" t="s">
        <v>264</v>
      </c>
      <c r="B277" s="42" t="s">
        <v>265</v>
      </c>
      <c r="C277" s="20" t="s">
        <v>266</v>
      </c>
      <c r="D277" s="76">
        <v>100000</v>
      </c>
      <c r="E277" s="40"/>
      <c r="F277" s="5"/>
      <c r="G277" s="1"/>
      <c r="H277" s="1"/>
    </row>
    <row r="278" spans="1:8" x14ac:dyDescent="0.2">
      <c r="A278" s="5" t="s">
        <v>267</v>
      </c>
      <c r="B278" s="42" t="s">
        <v>268</v>
      </c>
      <c r="C278" s="20" t="s">
        <v>269</v>
      </c>
      <c r="D278" s="76">
        <v>8000</v>
      </c>
      <c r="E278" s="40"/>
      <c r="F278" s="5"/>
      <c r="G278" s="1"/>
      <c r="H278" s="1"/>
    </row>
    <row r="279" spans="1:8" x14ac:dyDescent="0.2">
      <c r="A279" s="5" t="s">
        <v>270</v>
      </c>
      <c r="B279" s="42" t="s">
        <v>271</v>
      </c>
      <c r="C279" s="20" t="s">
        <v>272</v>
      </c>
      <c r="D279" s="113">
        <v>120000</v>
      </c>
      <c r="E279" s="40"/>
      <c r="F279" s="5"/>
      <c r="G279" s="1"/>
      <c r="H279" s="1"/>
    </row>
    <row r="280" spans="1:8" ht="16.5" thickBot="1" x14ac:dyDescent="0.3">
      <c r="A280" s="5"/>
      <c r="B280" s="69"/>
      <c r="C280" s="43" t="s">
        <v>273</v>
      </c>
      <c r="D280" s="75">
        <f>SUM(D274:D279)</f>
        <v>833764.9</v>
      </c>
      <c r="E280" s="47"/>
      <c r="F280" s="5"/>
      <c r="G280" s="1"/>
      <c r="H280" s="1"/>
    </row>
    <row r="281" spans="1:8" ht="16.5" thickTop="1" thickBot="1" x14ac:dyDescent="0.25">
      <c r="A281" s="5"/>
      <c r="B281" s="69"/>
      <c r="C281" s="32"/>
      <c r="D281" s="33"/>
      <c r="E281" s="48"/>
      <c r="F281" s="5"/>
      <c r="G281" s="37"/>
      <c r="H281" s="1"/>
    </row>
    <row r="282" spans="1:8" x14ac:dyDescent="0.2">
      <c r="A282" s="5"/>
      <c r="B282" s="84"/>
      <c r="C282" s="5"/>
      <c r="D282" s="56"/>
      <c r="E282" s="56"/>
      <c r="F282" s="5"/>
      <c r="G282" s="37"/>
      <c r="H282" s="1"/>
    </row>
    <row r="283" spans="1:8" x14ac:dyDescent="0.2">
      <c r="F283" s="5"/>
      <c r="G283" s="37"/>
      <c r="H283" s="1"/>
    </row>
    <row r="284" spans="1:8" x14ac:dyDescent="0.2">
      <c r="D284" s="79"/>
      <c r="F284" s="5"/>
      <c r="G284" s="1"/>
      <c r="H284" s="1"/>
    </row>
    <row r="285" spans="1:8" x14ac:dyDescent="0.2">
      <c r="D285" s="79"/>
      <c r="F285" s="5"/>
      <c r="G285" s="1"/>
      <c r="H285" s="1"/>
    </row>
    <row r="286" spans="1:8" x14ac:dyDescent="0.2">
      <c r="D286" s="79">
        <f>+D285-D284</f>
        <v>0</v>
      </c>
      <c r="F286" s="5"/>
      <c r="G286" s="1"/>
      <c r="H286" s="1"/>
    </row>
    <row r="288" spans="1:8" x14ac:dyDescent="0.2">
      <c r="A288" s="5"/>
      <c r="B288" s="5"/>
      <c r="C288" s="5"/>
      <c r="E288" s="5"/>
      <c r="F288" s="5"/>
      <c r="G288" s="1"/>
      <c r="H288" s="1"/>
    </row>
    <row r="289" spans="1:8" x14ac:dyDescent="0.2">
      <c r="A289" s="5"/>
      <c r="B289" s="5"/>
      <c r="C289" s="5"/>
      <c r="E289" s="5"/>
      <c r="F289" s="5"/>
      <c r="G289" s="1"/>
      <c r="H289" s="1"/>
    </row>
    <row r="290" spans="1:8" x14ac:dyDescent="0.2">
      <c r="A290" s="5"/>
      <c r="B290" s="5"/>
      <c r="C290" s="5"/>
      <c r="E290" s="5"/>
      <c r="F290" s="5"/>
      <c r="G290" s="1"/>
      <c r="H290" s="1"/>
    </row>
    <row r="291" spans="1:8" x14ac:dyDescent="0.2">
      <c r="A291" s="5"/>
      <c r="B291" s="5"/>
      <c r="C291" s="5"/>
      <c r="E291" s="5"/>
      <c r="F291" s="5"/>
      <c r="G291" s="1"/>
      <c r="H291" s="1"/>
    </row>
    <row r="292" spans="1:8" x14ac:dyDescent="0.2">
      <c r="C292" s="5"/>
      <c r="E292" s="5"/>
      <c r="G292" s="1"/>
      <c r="H292" s="1"/>
    </row>
    <row r="293" spans="1:8" x14ac:dyDescent="0.2">
      <c r="C293" s="5"/>
      <c r="E293" s="5"/>
      <c r="G293" s="1"/>
      <c r="H293" s="1"/>
    </row>
    <row r="294" spans="1:8" x14ac:dyDescent="0.2">
      <c r="C294" s="5"/>
      <c r="E294" s="5"/>
      <c r="G294" s="1"/>
      <c r="H294" s="1"/>
    </row>
    <row r="295" spans="1:8" x14ac:dyDescent="0.2">
      <c r="C295" s="5"/>
      <c r="E295" s="5"/>
      <c r="G295" s="1"/>
      <c r="H295" s="1"/>
    </row>
    <row r="296" spans="1:8" x14ac:dyDescent="0.2">
      <c r="C296" s="5"/>
      <c r="E296" s="5"/>
      <c r="G296" s="1"/>
      <c r="H296" s="1"/>
    </row>
    <row r="297" spans="1:8" x14ac:dyDescent="0.2">
      <c r="C297" s="5"/>
      <c r="E297" s="5"/>
      <c r="G297" s="1"/>
      <c r="H297" s="1"/>
    </row>
    <row r="298" spans="1:8" x14ac:dyDescent="0.2">
      <c r="C298" s="5"/>
      <c r="E298" s="5"/>
      <c r="G298" s="1"/>
      <c r="H298" s="1"/>
    </row>
    <row r="299" spans="1:8" x14ac:dyDescent="0.2">
      <c r="C299" s="5"/>
      <c r="E299" s="5"/>
      <c r="G299" s="1"/>
      <c r="H299" s="1"/>
    </row>
    <row r="300" spans="1:8" x14ac:dyDescent="0.2">
      <c r="C300" s="5"/>
      <c r="E300" s="5"/>
      <c r="G300" s="1"/>
      <c r="H300" s="1"/>
    </row>
  </sheetData>
  <mergeCells count="11">
    <mergeCell ref="C17:E17"/>
    <mergeCell ref="C95:E95"/>
    <mergeCell ref="C130:E130"/>
    <mergeCell ref="C142:E142"/>
    <mergeCell ref="C172:E172"/>
    <mergeCell ref="C14:E14"/>
    <mergeCell ref="C7:E7"/>
    <mergeCell ref="C8:E8"/>
    <mergeCell ref="C10:E10"/>
    <mergeCell ref="C11:E11"/>
    <mergeCell ref="C12:E12"/>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DAVID JESUS CASTILLO</cp:lastModifiedBy>
  <cp:lastPrinted>2024-10-08T17:45:17Z</cp:lastPrinted>
  <dcterms:created xsi:type="dcterms:W3CDTF">2024-10-08T17:31:40Z</dcterms:created>
  <dcterms:modified xsi:type="dcterms:W3CDTF">2024-10-09T13:06:50Z</dcterms:modified>
</cp:coreProperties>
</file>