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CONTABILIDAD DNCD 2024\Octubre  2024\Excel octubre 2024\"/>
    </mc:Choice>
  </mc:AlternateContent>
  <xr:revisionPtr revIDLastSave="0" documentId="8_{67E5CC38-B56B-4704-94A5-C693042CDE00}" xr6:coauthVersionLast="47" xr6:coauthVersionMax="47" xr10:uidLastSave="{00000000-0000-0000-0000-000000000000}"/>
  <bookViews>
    <workbookView xWindow="-120" yWindow="-120" windowWidth="29040" windowHeight="17520" xr2:uid="{1F8C1032-0204-411C-AF2E-D5893BA4E795}"/>
  </bookViews>
  <sheets>
    <sheet name="Notas a los Estados" sheetId="1" r:id="rId1"/>
  </sheets>
  <definedNames>
    <definedName name="_Toc260211680" localSheetId="0">'Notas a los Estados'!#REF!</definedName>
    <definedName name="OLE_LINK2" localSheetId="0">'Notas a los Estados'!$C$28</definedName>
    <definedName name="OLE_LINK25" localSheetId="0">'Notas a los Estados'!$C$173</definedName>
    <definedName name="OLE_LINK31" localSheetId="0">'Notas a los Estados'!$C$197</definedName>
    <definedName name="OLE_LINK37" localSheetId="0">'Notas a los Estados'!$C$198</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Estados'!$C$57</definedName>
    <definedName name="OLE_LINK97" localSheetId="0">'Notas a los Estados'!$C$234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4" i="1" l="1"/>
  <c r="D278" i="1"/>
  <c r="D268" i="1"/>
  <c r="D260" i="1"/>
  <c r="D219" i="1"/>
  <c r="D191" i="1"/>
  <c r="D177" i="1"/>
  <c r="D187" i="1" s="1"/>
  <c r="D193" i="1" s="1"/>
  <c r="D161" i="1"/>
  <c r="D154" i="1"/>
  <c r="D138" i="1"/>
  <c r="D135" i="1"/>
  <c r="D126" i="1"/>
  <c r="D107" i="1"/>
  <c r="D110" i="1" s="1"/>
  <c r="D102" i="1"/>
  <c r="D87" i="1"/>
  <c r="D77" i="1"/>
  <c r="D71" i="1"/>
  <c r="D90" i="1" s="1"/>
  <c r="D92" i="1" s="1"/>
  <c r="D63" i="1"/>
  <c r="D48" i="1"/>
  <c r="D50" i="1" s="1"/>
  <c r="D34" i="1"/>
  <c r="D25" i="1"/>
  <c r="D36" i="1" s="1"/>
  <c r="D112" i="1" l="1"/>
</calcChain>
</file>

<file path=xl/sharedStrings.xml><?xml version="1.0" encoding="utf-8"?>
<sst xmlns="http://schemas.openxmlformats.org/spreadsheetml/2006/main" count="285" uniqueCount="258">
  <si>
    <t>REPÚBLICA DOMINICANA</t>
  </si>
  <si>
    <t>DIRECCIÓN NACIONAL DE CONTROL DE DROGAS</t>
  </si>
  <si>
    <t>NOTAS A LOS ESTADOS FINANCIEROS</t>
  </si>
  <si>
    <t xml:space="preserve">  AL 31 DE OCTUBRE DE 2024</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</si>
  <si>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</si>
  <si>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</si>
  <si>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</si>
  <si>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</si>
  <si>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Octubre de 2024. 
Corresponde al siguiente detalle:</t>
  </si>
  <si>
    <t>CCP Aux.</t>
  </si>
  <si>
    <t>Cód. Cta. Contable</t>
  </si>
  <si>
    <t>Relación de Cajas Chicas</t>
  </si>
  <si>
    <t xml:space="preserve">Servicios Especiales              </t>
  </si>
  <si>
    <t>Dirección Seguridad Interna</t>
  </si>
  <si>
    <t>Dirección del CICC</t>
  </si>
  <si>
    <t>Dirección Centro Regional de Entrenamiento y Capacitación</t>
  </si>
  <si>
    <t>Total Cajas  Chicas</t>
  </si>
  <si>
    <t>Cuentas Corrientes Banco de Reservas:</t>
  </si>
  <si>
    <t>Cuenta No.010-391857-4</t>
  </si>
  <si>
    <t>Cuenta No.240-012653-9</t>
  </si>
  <si>
    <t xml:space="preserve">Cuenta No.010-251878-5 </t>
  </si>
  <si>
    <t>Cuenta No.314-000126-8</t>
  </si>
  <si>
    <t>Cuenta No.960-669215-5</t>
  </si>
  <si>
    <t>Cuenta Fondo para Libramientos</t>
  </si>
  <si>
    <t>Total Cuentas Corrientes</t>
  </si>
  <si>
    <t>Total Disponibilidad</t>
  </si>
  <si>
    <t>Nota 8</t>
  </si>
  <si>
    <t>OTROS ACTIVOS CORRIENTES</t>
  </si>
  <si>
    <t xml:space="preserve">Se registran los depósitos dados en garantía por concepto de alquiler de las dependencias que alojan los miembros de esta DNCD., en todo el teritorio nacional, gastos pagados por adelantado, así como las cuentas por cobrar a corto plazo.
</t>
  </si>
  <si>
    <t>Otras Cuentas por Cobrar a Corto Plazo por Clasificar</t>
  </si>
  <si>
    <t>Gastos Pagados por Adelantado</t>
  </si>
  <si>
    <t>Seguros Generales</t>
  </si>
  <si>
    <t xml:space="preserve">Depósitos en Garantía </t>
  </si>
  <si>
    <t>Total Gastos Pagados por Adelantado</t>
  </si>
  <si>
    <t>Total Otros Activos Corrientes</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</si>
  <si>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</si>
  <si>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</si>
  <si>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</si>
  <si>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</si>
  <si>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</si>
  <si>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</si>
  <si>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</si>
  <si>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Ctas.Obj.</t>
  </si>
  <si>
    <t>Ctas.Cont.</t>
  </si>
  <si>
    <t>Nota 10</t>
  </si>
  <si>
    <t>PROPIEDAD, PLANTA Y EQUIPO</t>
  </si>
  <si>
    <t>Se registran las propiedades y bienes tangibles (Activos Fijos) de esta DNCD., destinados a servir a las operaciones, menos su Depreciación Acumulada.</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</si>
  <si>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</si>
  <si>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</si>
  <si>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</si>
  <si>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Equipos de Transporte, Tracción y Elevación</t>
  </si>
  <si>
    <t>Depreciación Equipos de Transporte</t>
  </si>
  <si>
    <t>Sub-Total</t>
  </si>
  <si>
    <t>(*) La variación en la inversión en activos  fue de RD$73,268,419.82 Para el</t>
  </si>
  <si>
    <t>flujo se diminuyen las donaciones del 2018 de activos por RD$26,745,102.28</t>
  </si>
  <si>
    <t>lleva a una variación de RD$46,523,317.54</t>
  </si>
  <si>
    <t>Corresponde a las propiedades en terrenos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</si>
  <si>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Terrenos Urbanos sin Mejoras</t>
  </si>
  <si>
    <t>Mejoras (Otras Construcciones y Mejoras en Proceso)</t>
  </si>
  <si>
    <t>Depreciación Acumulada (Mejoras en Proceso de Construcción)</t>
  </si>
  <si>
    <t>Licencias Intelectuales</t>
  </si>
  <si>
    <t>(*) La Variación de la inversión en Mejoras es de RD$2,889,547.52</t>
  </si>
  <si>
    <t>TOTAL PROPIEDAD, PLANTA Y EQUIPO</t>
  </si>
  <si>
    <t>TOTAL ACTIVOS NO CORRIENTES</t>
  </si>
  <si>
    <t>PASIVOS</t>
  </si>
  <si>
    <t>Nota 11</t>
  </si>
  <si>
    <t>CUENTAS POR PAGAR CORTO PLAZO</t>
  </si>
  <si>
    <t>Las conforman los compromisos adquiridos por bienes y servicios con los proveedores de la DNCD., así como otras obligaciones de la institución.</t>
  </si>
  <si>
    <t>Sueldos y Jornales por Pagar</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</si>
  <si>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</si>
  <si>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</si>
  <si>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</si>
  <si>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</si>
  <si>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Deducciones y Retenciones a Pagar</t>
  </si>
  <si>
    <t>Retenciones por Pagar Plan de Pensiones (Personal Policía Nacional)</t>
  </si>
  <si>
    <t>Retenciones Costo de Supervisión</t>
  </si>
  <si>
    <t>Total Retenciones por Pagar</t>
  </si>
  <si>
    <t>Total Cuenta por Pagar Corto  Plazo</t>
  </si>
  <si>
    <t>Nota 12</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</si>
  <si>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</si>
  <si>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</si>
  <si>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</si>
  <si>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</si>
  <si>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</si>
  <si>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13</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</si>
  <si>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</si>
  <si>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</si>
  <si>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</si>
  <si>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</si>
  <si>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</si>
  <si>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</si>
  <si>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</si>
  <si>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14</t>
  </si>
  <si>
    <t>RECARGOS, MULTAS Y OTROS INGRESOS</t>
  </si>
  <si>
    <t>Otros Ingresos :</t>
  </si>
  <si>
    <t>Asignación Presupuestaria</t>
  </si>
  <si>
    <t>Ingresos por Multas</t>
  </si>
  <si>
    <t>Ingresos por transacciones con contraprestación (Venta de Formularios)</t>
  </si>
  <si>
    <t xml:space="preserve">Ingresos por Pérdida de Propiedad                                         </t>
  </si>
  <si>
    <t>Otros Ingresos</t>
  </si>
  <si>
    <t>Reintegros de cheques</t>
  </si>
  <si>
    <t>Transferencias Corrientes de la Administración Central</t>
  </si>
  <si>
    <t>Sub-Total Recargos, Multas y Otros Ingresos</t>
  </si>
  <si>
    <t>Nota 15</t>
  </si>
  <si>
    <t>TRANSFERENCIAS Y DONACIONES</t>
  </si>
  <si>
    <t>Corresponden a las transfencias de Capital recibidas del Gobierno Central, para cubrir gastos de sueldos y gastos
corrientes de la institución.</t>
  </si>
  <si>
    <t>Donaciones Recibidas (Embajadas Americana, Británica, Fondos Europeos y Otros) *</t>
  </si>
  <si>
    <t>Total Recargos, Multas, Otros Ingresos,Transferencias y Donaciones</t>
  </si>
  <si>
    <t>GASTOS</t>
  </si>
  <si>
    <t>Nota 16</t>
  </si>
  <si>
    <t>SUELDOS, SALARIOS Y BENEFICIOS A EMPLEADOS</t>
  </si>
  <si>
    <t>Registro de los gastos en que incurre la institución por concepto de remuneraciones y/o compensaciones a su personal.</t>
  </si>
  <si>
    <t>2.1.1.1.01</t>
  </si>
  <si>
    <t>510101000100010001</t>
  </si>
  <si>
    <t>Sueldos Fijos</t>
  </si>
  <si>
    <t>2.1.1.2.04</t>
  </si>
  <si>
    <t>Sueldo al Personal por Servicios Especiales  (Seguridad Nacional)</t>
  </si>
  <si>
    <t>2.1.1.2.08</t>
  </si>
  <si>
    <t>51010100020006</t>
  </si>
  <si>
    <t>Remuneraciones al Personal de Carácter Temporal</t>
  </si>
  <si>
    <t>2.1.2.2.01</t>
  </si>
  <si>
    <t>510101000300020001</t>
  </si>
  <si>
    <t>Compensación por Gastos de Alimentación</t>
  </si>
  <si>
    <t>2.1.2.2.05</t>
  </si>
  <si>
    <t>510101000300020005</t>
  </si>
  <si>
    <t>Compensación Servicios de Seguridad</t>
  </si>
  <si>
    <t>2.1.2.2.06</t>
  </si>
  <si>
    <t>510101000300020006</t>
  </si>
  <si>
    <t>Compensación por Resultados</t>
  </si>
  <si>
    <t>2.1.2.2.13</t>
  </si>
  <si>
    <t>510101000300020013</t>
  </si>
  <si>
    <t>Incentivo por Riesgo Laboral Policial</t>
  </si>
  <si>
    <t>2.1.2.2.14</t>
  </si>
  <si>
    <t>510101000300020014</t>
  </si>
  <si>
    <t>Compensación Especial al Personal Militar</t>
  </si>
  <si>
    <t>2.1.3.2.01</t>
  </si>
  <si>
    <t>510101000600020001</t>
  </si>
  <si>
    <t>Gastos de Representación en El País</t>
  </si>
  <si>
    <t>Gastos de Representación en el exterior</t>
  </si>
  <si>
    <t>Sub-total</t>
  </si>
  <si>
    <t>2.1.5.1.01</t>
  </si>
  <si>
    <t>Contribuciones al Seguro de Salud</t>
  </si>
  <si>
    <t>2.1.5.3.01</t>
  </si>
  <si>
    <t>Contribución al Seguro de Riesgo Laboral</t>
  </si>
  <si>
    <t>Total Sueldos, Salarios y Beneficios a Empleados</t>
  </si>
  <si>
    <t>Nota 17</t>
  </si>
  <si>
    <t>SUBVENCIONES Y OTROS PAGOS POR TRANSFERENCIAS Y/O CKS.</t>
  </si>
  <si>
    <t>Se registran los gastos en Servicios Básicos y Comunicaciones de esta DNCD.
Estos están conformados de la  manera  siguiente:</t>
  </si>
  <si>
    <t>Radiocomunicación</t>
  </si>
  <si>
    <t>2.2.1.3.01</t>
  </si>
  <si>
    <t>Teléfono Local</t>
  </si>
  <si>
    <t>2.2.1.5.01</t>
  </si>
  <si>
    <t>Servicios de Internet y Televisión por Cable</t>
  </si>
  <si>
    <t>2.2.1.6.02</t>
  </si>
  <si>
    <t>Electricidad no Cortable</t>
  </si>
  <si>
    <t>2.2.1.7.01</t>
  </si>
  <si>
    <t>Agua</t>
  </si>
  <si>
    <t>2.2.1.8.01</t>
  </si>
  <si>
    <t>510102000100020004</t>
  </si>
  <si>
    <t>Recolección de Residuos Sólidos</t>
  </si>
  <si>
    <t>2.2.8.5.01</t>
  </si>
  <si>
    <t>510102000100020006</t>
  </si>
  <si>
    <t>Limpieza e higiene</t>
  </si>
  <si>
    <t>Publicidad, impresiones y encuadernaciones</t>
  </si>
  <si>
    <t xml:space="preserve">Libros, revistas y periódicos </t>
  </si>
  <si>
    <t>2.2.3.1.01</t>
  </si>
  <si>
    <t>Viáticos Dentro del País</t>
  </si>
  <si>
    <t>2.2.4.1.01</t>
  </si>
  <si>
    <t>510102000100050001</t>
  </si>
  <si>
    <t>Pasajes</t>
  </si>
  <si>
    <t>2.2.4.2.01</t>
  </si>
  <si>
    <t>510102000100050002</t>
  </si>
  <si>
    <t>Fletes</t>
  </si>
  <si>
    <t>2.2.5.1.01</t>
  </si>
  <si>
    <t>510102000100060001</t>
  </si>
  <si>
    <t>Alquileres y Rentas de Edificios y Locales</t>
  </si>
  <si>
    <t>2.2.6.2.01</t>
  </si>
  <si>
    <t>510102000100070002</t>
  </si>
  <si>
    <t>Seguros de Bienes Muebles</t>
  </si>
  <si>
    <t>2.2.7.1.01</t>
  </si>
  <si>
    <t>510102000100080001</t>
  </si>
  <si>
    <t>Mant. y reparación de muebles y equipos de oficina</t>
  </si>
  <si>
    <t>2.2.8.2.01</t>
  </si>
  <si>
    <t>510102000109990002</t>
  </si>
  <si>
    <t>Comisiones y Gastos Bancarios</t>
  </si>
  <si>
    <t>2.2.8.7.01</t>
  </si>
  <si>
    <t>510102000109990006</t>
  </si>
  <si>
    <t>Servicios Técnicos y Profesionales</t>
  </si>
  <si>
    <t>Total Contratación de Servicios</t>
  </si>
  <si>
    <t>Nota 18</t>
  </si>
  <si>
    <t>SUMINISTROS Y MATERIAL PARA CONSUMO</t>
  </si>
  <si>
    <t>Registro de los gastos para las labores y mantenimiento.
Estos están Conformados de la manera  siguiente:</t>
  </si>
  <si>
    <t>2.3.1.1.01</t>
  </si>
  <si>
    <t>510102000200010001</t>
  </si>
  <si>
    <t>Alimentos y Bebidas Para Personas</t>
  </si>
  <si>
    <t>2.3.1.2.01</t>
  </si>
  <si>
    <t>510102000200010003</t>
  </si>
  <si>
    <t>Alimentos Para Animales</t>
  </si>
  <si>
    <t>2.3.3.2.01</t>
  </si>
  <si>
    <t>510102000200030002</t>
  </si>
  <si>
    <t>Acabos textiles</t>
  </si>
  <si>
    <t>2.3.3.1.01</t>
  </si>
  <si>
    <t>510102000200030001</t>
  </si>
  <si>
    <t>Papel de Escritorio</t>
  </si>
  <si>
    <t>2.3.3.3.01</t>
  </si>
  <si>
    <t>510102000200030003</t>
  </si>
  <si>
    <t>Productos de Artes Gráficas</t>
  </si>
  <si>
    <t>2.3.4.1.01</t>
  </si>
  <si>
    <t>510102000200040001</t>
  </si>
  <si>
    <t>Productos veterinarios</t>
  </si>
  <si>
    <t>2.3.7.1.01</t>
  </si>
  <si>
    <t>Gasolina</t>
  </si>
  <si>
    <t>2.3.7.1.02</t>
  </si>
  <si>
    <t>Gasoil</t>
  </si>
  <si>
    <t>2.3.7.1.04</t>
  </si>
  <si>
    <t>510102000200040006</t>
  </si>
  <si>
    <t>Gas Glp</t>
  </si>
  <si>
    <t>Abonos y fertilizantes</t>
  </si>
  <si>
    <t>Insecticidas, fumigantes y otros</t>
  </si>
  <si>
    <t>Otros productos químicos y conexos</t>
  </si>
  <si>
    <t>Artículos de plástico</t>
  </si>
  <si>
    <t>Productos de plástico</t>
  </si>
  <si>
    <t>Productos de cemento</t>
  </si>
  <si>
    <t>2.3.7.1.99</t>
  </si>
  <si>
    <t>Accesorios de metal</t>
  </si>
  <si>
    <t>Material para limpieza</t>
  </si>
  <si>
    <t>2.3.7.2.06</t>
  </si>
  <si>
    <t>510102000200040015</t>
  </si>
  <si>
    <t>Útiles de escritorio, oficina informática y de enseñanza</t>
  </si>
  <si>
    <t>2.3.5.3.01</t>
  </si>
  <si>
    <t>510102000200050003</t>
  </si>
  <si>
    <t>Útiles de escritorio y oficina</t>
  </si>
  <si>
    <t>Útiles y productos de limpieza</t>
  </si>
  <si>
    <t>2.3.6.3.06</t>
  </si>
  <si>
    <t>510102000200060014</t>
  </si>
  <si>
    <t xml:space="preserve"> Productos eléctricos y afines</t>
  </si>
  <si>
    <t>Total Suminsitro y Materiales para Consumo</t>
  </si>
  <si>
    <t>Nota 19</t>
  </si>
  <si>
    <t>GASTOS DE DEPRECIACIÓN Y AMORTIZACIÓN</t>
  </si>
  <si>
    <t>Gasto de Depreciación</t>
  </si>
  <si>
    <t>Amortizaciones de Licencias</t>
  </si>
  <si>
    <t>Total Gastos de Depreciación y Amortización</t>
  </si>
  <si>
    <t>Nota 20</t>
  </si>
  <si>
    <t>SUBVENCIONES Y OTROS PAGOS</t>
  </si>
  <si>
    <t>Se registran los gastos en colaboraciones a instituciones y personas, entre otros.</t>
  </si>
  <si>
    <t>2.4.1.2.01</t>
  </si>
  <si>
    <t>51040100020001</t>
  </si>
  <si>
    <t>Ayudas y donaciones programadas a hogares y personas</t>
  </si>
  <si>
    <t>2.4.1.2.02</t>
  </si>
  <si>
    <t>51040100020002</t>
  </si>
  <si>
    <t>Becas nacionales</t>
  </si>
  <si>
    <t>2.4.1.4.01</t>
  </si>
  <si>
    <t>51040100020007</t>
  </si>
  <si>
    <t>Transferencias corrientes a asociaciones sin fines de lucro</t>
  </si>
  <si>
    <t>2.4.1.4.02</t>
  </si>
  <si>
    <t>51040100020008</t>
  </si>
  <si>
    <t>Transferencia corrientes ocasionales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</si>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</sst>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Red]#,##0.00"/>
    <numFmt numFmtId="165" formatCode="000000000000000\3"/>
    <numFmt numFmtId="166" formatCode="000000000000000\5"/>
    <numFmt numFmtId="167" formatCode="000000000000000\2"/>
    <numFmt numFmtId="168" formatCode="000000000000000\1"/>
    <numFmt numFmtId="169" formatCode="000000000000000\4"/>
  </numFmts>
  <fonts count="19" x14ac:knownFonts="1">
    <font>
      <sz val="10"/>
      <name val="Arial"/>
      <family val="2"/>
    </font>
    <font>
      <sz val="11"/>
      <color theme="1"/>
      <name val="Aptos Narrow"/>
      <family val="2"/>
      <scheme val="minor"/>
    </font>
    <font>
      <sz val="10"/>
      <name val="Arial"/>
      <family val="2"/>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b/>
      <sz val="12"/>
      <color theme="1"/>
      <name val="Arial"/>
      <family val="2"/>
    </font>
    <font>
      <sz val="12"/>
      <color theme="1"/>
      <name val="Arial"/>
      <family val="2"/>
    </font>
    <font>
      <sz val="12"/>
      <color rgb="FFC0000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115">
    <xf numFmtId="0" fontId="0" fillId="0" borderId="0" xfId="0"/>
    <xf numFmtId="0" fontId="3" fillId="0" borderId="0" xfId="0" applyFont="1"/>
    <xf numFmtId="0" fontId="4" fillId="0" borderId="0" xfId="0" applyFont="1" applyAlignment="1">
      <alignment horizontal="center" readingOrder="2"/>
    </xf>
    <xf numFmtId="0" fontId="5" fillId="0" borderId="0" xfId="0" applyFont="1" applyAlignment="1">
      <alignment horizontal="center" readingOrder="2"/>
    </xf>
    <xf numFmtId="0" fontId="5" fillId="2" borderId="0" xfId="0" applyFont="1" applyFill="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6" fillId="2" borderId="0" xfId="0" applyFont="1" applyFill="1"/>
    <xf numFmtId="0" fontId="3" fillId="2" borderId="0" xfId="0" applyFont="1" applyFill="1"/>
    <xf numFmtId="0" fontId="10" fillId="2" borderId="1" xfId="0" applyFont="1" applyFill="1" applyBorder="1" applyAlignment="1">
      <alignment horizontal="justify"/>
    </xf>
    <xf numFmtId="0" fontId="3" fillId="2" borderId="2" xfId="0" applyFont="1" applyFill="1" applyBorder="1"/>
    <xf numFmtId="0" fontId="3" fillId="2" borderId="3" xfId="0" applyFont="1" applyFill="1" applyBorder="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11" fillId="2" borderId="1" xfId="0" applyFont="1" applyFill="1" applyBorder="1"/>
    <xf numFmtId="0" fontId="11" fillId="2" borderId="9" xfId="0" applyFont="1" applyFill="1" applyBorder="1" applyAlignment="1">
      <alignment horizontal="center"/>
    </xf>
    <xf numFmtId="0" fontId="12" fillId="2" borderId="3" xfId="0" applyFont="1" applyFill="1" applyBorder="1" applyAlignment="1">
      <alignment horizontal="center"/>
    </xf>
    <xf numFmtId="0" fontId="11" fillId="2" borderId="0" xfId="0" applyFont="1" applyFill="1"/>
    <xf numFmtId="1" fontId="11" fillId="2" borderId="0" xfId="0" applyNumberFormat="1" applyFont="1" applyFill="1" applyAlignment="1">
      <alignment horizontal="left"/>
    </xf>
    <xf numFmtId="0" fontId="11" fillId="2" borderId="7" xfId="0" applyFont="1" applyFill="1" applyBorder="1"/>
    <xf numFmtId="0" fontId="12" fillId="2" borderId="8" xfId="0" applyFont="1" applyFill="1" applyBorder="1" applyAlignment="1">
      <alignment horizontal="center"/>
    </xf>
    <xf numFmtId="0" fontId="3" fillId="2" borderId="7" xfId="0" applyFont="1" applyFill="1" applyBorder="1"/>
    <xf numFmtId="164" fontId="3" fillId="2" borderId="0" xfId="0" applyNumberFormat="1" applyFont="1" applyFill="1"/>
    <xf numFmtId="164" fontId="3" fillId="2" borderId="10" xfId="0" applyNumberFormat="1" applyFont="1" applyFill="1" applyBorder="1"/>
    <xf numFmtId="4" fontId="11" fillId="2" borderId="11" xfId="0" applyNumberFormat="1" applyFont="1" applyFill="1" applyBorder="1"/>
    <xf numFmtId="0" fontId="11" fillId="2" borderId="0" xfId="0" applyFont="1" applyFill="1" applyAlignment="1">
      <alignment horizontal="center"/>
    </xf>
    <xf numFmtId="0" fontId="13" fillId="2" borderId="8" xfId="0" applyFont="1" applyFill="1" applyBorder="1"/>
    <xf numFmtId="4" fontId="3" fillId="2" borderId="0" xfId="0" applyNumberFormat="1" applyFont="1" applyFill="1" applyAlignment="1">
      <alignment horizontal="right"/>
    </xf>
    <xf numFmtId="4" fontId="13" fillId="2" borderId="8" xfId="0" applyNumberFormat="1" applyFont="1" applyFill="1" applyBorder="1" applyAlignment="1">
      <alignment horizontal="right"/>
    </xf>
    <xf numFmtId="4" fontId="3" fillId="2" borderId="10" xfId="0" applyNumberFormat="1" applyFont="1" applyFill="1" applyBorder="1" applyAlignment="1">
      <alignment horizontal="right"/>
    </xf>
    <xf numFmtId="4" fontId="12" fillId="2" borderId="8" xfId="0" applyNumberFormat="1" applyFont="1" applyFill="1" applyBorder="1"/>
    <xf numFmtId="43" fontId="3" fillId="2" borderId="0" xfId="1" applyFont="1" applyFill="1" applyBorder="1"/>
    <xf numFmtId="4" fontId="13" fillId="2" borderId="8" xfId="0" applyNumberFormat="1" applyFont="1" applyFill="1" applyBorder="1"/>
    <xf numFmtId="0" fontId="3" fillId="2" borderId="4" xfId="0" applyFont="1" applyFill="1" applyBorder="1"/>
    <xf numFmtId="0" fontId="3" fillId="2" borderId="5" xfId="0" applyFont="1" applyFill="1" applyBorder="1"/>
    <xf numFmtId="0" fontId="13" fillId="2" borderId="6" xfId="0" applyFont="1" applyFill="1" applyBorder="1"/>
    <xf numFmtId="0" fontId="13" fillId="2" borderId="0" xfId="0" applyFont="1" applyFill="1"/>
    <xf numFmtId="4" fontId="11" fillId="2" borderId="0" xfId="0" applyNumberFormat="1" applyFont="1" applyFill="1"/>
    <xf numFmtId="0" fontId="14" fillId="2" borderId="1" xfId="0" applyFont="1" applyFill="1" applyBorder="1"/>
    <xf numFmtId="0" fontId="11" fillId="2" borderId="3" xfId="0" applyFont="1" applyFill="1" applyBorder="1" applyAlignment="1">
      <alignment horizontal="center"/>
    </xf>
    <xf numFmtId="0" fontId="3" fillId="2" borderId="8" xfId="0" applyFont="1" applyFill="1" applyBorder="1"/>
    <xf numFmtId="4" fontId="3" fillId="2" borderId="8" xfId="0" applyNumberFormat="1" applyFont="1" applyFill="1" applyBorder="1" applyAlignment="1">
      <alignment horizontal="right"/>
    </xf>
    <xf numFmtId="0" fontId="3" fillId="2" borderId="0" xfId="0" applyFont="1" applyFill="1" applyAlignment="1">
      <alignment horizontal="left"/>
    </xf>
    <xf numFmtId="0" fontId="11" fillId="2" borderId="7" xfId="0" applyFont="1" applyFill="1" applyBorder="1" applyAlignment="1">
      <alignment horizontal="left"/>
    </xf>
    <xf numFmtId="4" fontId="11" fillId="2" borderId="12" xfId="0" applyNumberFormat="1" applyFont="1" applyFill="1" applyBorder="1" applyAlignment="1">
      <alignment horizontal="right"/>
    </xf>
    <xf numFmtId="4" fontId="11" fillId="2" borderId="8" xfId="0" applyNumberFormat="1" applyFont="1" applyFill="1" applyBorder="1" applyAlignment="1">
      <alignment horizontal="right"/>
    </xf>
    <xf numFmtId="4" fontId="11" fillId="2" borderId="0" xfId="0" applyNumberFormat="1" applyFont="1" applyFill="1" applyAlignment="1">
      <alignment horizontal="right"/>
    </xf>
    <xf numFmtId="4" fontId="11" fillId="2" borderId="8" xfId="0" applyNumberFormat="1" applyFont="1" applyFill="1" applyBorder="1"/>
    <xf numFmtId="0" fontId="3" fillId="2" borderId="6" xfId="0" applyFont="1" applyFill="1" applyBorder="1"/>
    <xf numFmtId="43" fontId="3" fillId="2" borderId="0" xfId="2" applyFont="1" applyFill="1" applyBorder="1"/>
    <xf numFmtId="43" fontId="3" fillId="2" borderId="8" xfId="2" applyFont="1" applyFill="1" applyBorder="1"/>
    <xf numFmtId="0" fontId="11" fillId="2" borderId="8" xfId="0" applyFont="1" applyFill="1" applyBorder="1" applyAlignment="1">
      <alignment horizontal="center"/>
    </xf>
    <xf numFmtId="43" fontId="3" fillId="2" borderId="10" xfId="1" applyFont="1" applyFill="1" applyBorder="1"/>
    <xf numFmtId="43" fontId="11" fillId="2" borderId="12" xfId="1" applyFont="1" applyFill="1" applyBorder="1"/>
    <xf numFmtId="0" fontId="11" fillId="2" borderId="5" xfId="0" applyFont="1" applyFill="1" applyBorder="1" applyAlignment="1">
      <alignment horizontal="center"/>
    </xf>
    <xf numFmtId="4" fontId="3" fillId="2" borderId="8" xfId="0" applyNumberFormat="1" applyFont="1" applyFill="1" applyBorder="1"/>
    <xf numFmtId="39" fontId="11" fillId="2" borderId="10" xfId="1" applyNumberFormat="1" applyFont="1" applyFill="1" applyBorder="1"/>
    <xf numFmtId="40" fontId="3" fillId="2" borderId="8" xfId="0" applyNumberFormat="1" applyFont="1" applyFill="1" applyBorder="1"/>
    <xf numFmtId="39" fontId="11" fillId="2" borderId="0" xfId="1" applyNumberFormat="1" applyFont="1" applyFill="1" applyBorder="1"/>
    <xf numFmtId="43" fontId="16" fillId="2" borderId="0" xfId="1" applyFont="1" applyFill="1" applyBorder="1"/>
    <xf numFmtId="43" fontId="17" fillId="2" borderId="0" xfId="1" applyFont="1" applyFill="1" applyBorder="1"/>
    <xf numFmtId="39" fontId="11" fillId="2" borderId="0" xfId="0" applyNumberFormat="1" applyFont="1" applyFill="1"/>
    <xf numFmtId="43" fontId="11" fillId="2" borderId="13" xfId="1" applyFont="1" applyFill="1" applyBorder="1"/>
    <xf numFmtId="0" fontId="3" fillId="2" borderId="7" xfId="0" applyFont="1" applyFill="1" applyBorder="1" applyAlignment="1">
      <alignment horizontal="left" vertical="center" wrapText="1"/>
    </xf>
    <xf numFmtId="40" fontId="11" fillId="2" borderId="0" xfId="0" applyNumberFormat="1" applyFont="1" applyFill="1"/>
    <xf numFmtId="4" fontId="3" fillId="2" borderId="0" xfId="0" applyNumberFormat="1" applyFont="1" applyFill="1"/>
    <xf numFmtId="40" fontId="3" fillId="2" borderId="0" xfId="0" applyNumberFormat="1" applyFont="1" applyFill="1"/>
    <xf numFmtId="4" fontId="11" fillId="2" borderId="13" xfId="0" applyNumberFormat="1" applyFont="1" applyFill="1" applyBorder="1"/>
    <xf numFmtId="0" fontId="11" fillId="2" borderId="4" xfId="0" applyFont="1" applyFill="1" applyBorder="1"/>
    <xf numFmtId="0" fontId="14" fillId="2" borderId="7" xfId="0" applyFont="1" applyFill="1" applyBorder="1"/>
    <xf numFmtId="4" fontId="11" fillId="2" borderId="10" xfId="0" applyNumberFormat="1" applyFont="1" applyFill="1" applyBorder="1"/>
    <xf numFmtId="0" fontId="9" fillId="2" borderId="0" xfId="0" applyFont="1" applyFill="1" applyAlignment="1">
      <alignment horizontal="center"/>
    </xf>
    <xf numFmtId="0" fontId="3" fillId="0" borderId="7" xfId="0" applyFont="1" applyBorder="1"/>
    <xf numFmtId="43" fontId="3" fillId="2" borderId="0" xfId="1" applyFont="1" applyFill="1" applyBorder="1" applyAlignment="1">
      <alignment horizontal="center"/>
    </xf>
    <xf numFmtId="0" fontId="11" fillId="2" borderId="7" xfId="0" applyFont="1" applyFill="1" applyBorder="1" applyAlignment="1">
      <alignment horizontal="left" vertical="top"/>
    </xf>
    <xf numFmtId="40" fontId="11" fillId="2" borderId="8" xfId="0" applyNumberFormat="1" applyFont="1" applyFill="1" applyBorder="1"/>
    <xf numFmtId="43" fontId="11" fillId="2" borderId="11" xfId="1" applyFont="1" applyFill="1" applyBorder="1"/>
    <xf numFmtId="43" fontId="3" fillId="2" borderId="0" xfId="1" applyFont="1" applyFill="1" applyBorder="1" applyAlignment="1">
      <alignment horizontal="right"/>
    </xf>
    <xf numFmtId="43" fontId="3" fillId="2" borderId="8" xfId="2" applyFont="1" applyFill="1" applyBorder="1" applyAlignment="1">
      <alignment horizontal="right"/>
    </xf>
    <xf numFmtId="43" fontId="11" fillId="2" borderId="8" xfId="2" applyFont="1" applyFill="1" applyBorder="1"/>
    <xf numFmtId="39" fontId="3" fillId="2" borderId="10" xfId="0" applyNumberFormat="1" applyFont="1" applyFill="1" applyBorder="1"/>
    <xf numFmtId="43" fontId="11" fillId="2" borderId="8" xfId="2" applyFont="1" applyFill="1" applyBorder="1" applyAlignment="1">
      <alignment horizontal="right"/>
    </xf>
    <xf numFmtId="0" fontId="11" fillId="2" borderId="7" xfId="0" applyFont="1" applyFill="1" applyBorder="1" applyAlignment="1">
      <alignment wrapText="1"/>
    </xf>
    <xf numFmtId="1" fontId="3" fillId="2" borderId="0" xfId="0" applyNumberFormat="1" applyFont="1" applyFill="1" applyAlignment="1">
      <alignment horizontal="left"/>
    </xf>
    <xf numFmtId="0" fontId="3" fillId="2" borderId="7" xfId="0" applyFont="1" applyFill="1" applyBorder="1" applyAlignment="1">
      <alignment wrapText="1"/>
    </xf>
    <xf numFmtId="0" fontId="3" fillId="2" borderId="7" xfId="0" applyFont="1" applyFill="1" applyBorder="1" applyAlignment="1">
      <alignment horizontal="left"/>
    </xf>
    <xf numFmtId="43" fontId="3" fillId="2" borderId="0" xfId="1" applyFont="1" applyFill="1" applyBorder="1" applyAlignment="1">
      <alignment horizontal="left"/>
    </xf>
    <xf numFmtId="0" fontId="11" fillId="2" borderId="4" xfId="0" applyFont="1" applyFill="1" applyBorder="1" applyAlignment="1">
      <alignment horizontal="left"/>
    </xf>
    <xf numFmtId="4" fontId="11" fillId="2" borderId="5" xfId="0" applyNumberFormat="1" applyFont="1" applyFill="1" applyBorder="1"/>
    <xf numFmtId="4" fontId="11" fillId="2" borderId="6" xfId="0" applyNumberFormat="1" applyFont="1" applyFill="1" applyBorder="1"/>
    <xf numFmtId="0" fontId="3" fillId="2" borderId="7" xfId="3" applyFont="1" applyFill="1" applyBorder="1" applyAlignment="1">
      <alignment wrapText="1"/>
    </xf>
    <xf numFmtId="0" fontId="18" fillId="2" borderId="8" xfId="0" applyFont="1" applyFill="1" applyBorder="1"/>
    <xf numFmtId="1" fontId="3" fillId="2" borderId="0" xfId="0" applyNumberFormat="1" applyFont="1" applyFill="1"/>
    <xf numFmtId="0" fontId="11" fillId="2" borderId="8" xfId="0" applyFont="1" applyFill="1" applyBorder="1"/>
    <xf numFmtId="0" fontId="14" fillId="2" borderId="1" xfId="0" applyFont="1" applyFill="1" applyBorder="1" applyAlignment="1">
      <alignment horizontal="left" vertical="center" wrapText="1"/>
    </xf>
    <xf numFmtId="43" fontId="11" fillId="2" borderId="13" xfId="1" applyFont="1" applyFill="1" applyBorder="1" applyAlignment="1">
      <alignment horizontal="right"/>
    </xf>
    <xf numFmtId="43" fontId="11" fillId="2" borderId="0" xfId="1" applyFont="1" applyFill="1" applyBorder="1" applyAlignment="1">
      <alignment horizontal="right"/>
    </xf>
    <xf numFmtId="0" fontId="14" fillId="2" borderId="1" xfId="0" applyFont="1" applyFill="1" applyBorder="1" applyAlignment="1">
      <alignment vertical="center"/>
    </xf>
    <xf numFmtId="165" fontId="3" fillId="2" borderId="0" xfId="0" applyNumberFormat="1" applyFont="1" applyFill="1" applyAlignment="1">
      <alignment horizontal="left"/>
    </xf>
    <xf numFmtId="166" fontId="3" fillId="2" borderId="0" xfId="0" applyNumberFormat="1" applyFont="1" applyFill="1" applyAlignment="1">
      <alignment horizontal="left"/>
    </xf>
    <xf numFmtId="167" fontId="3" fillId="2" borderId="0" xfId="0" applyNumberFormat="1" applyFont="1" applyFill="1" applyAlignment="1">
      <alignment horizontal="left"/>
    </xf>
    <xf numFmtId="168" fontId="3" fillId="2" borderId="0" xfId="0" applyNumberFormat="1" applyFont="1" applyFill="1" applyAlignment="1">
      <alignment horizontal="left"/>
    </xf>
    <xf numFmtId="4" fontId="3" fillId="2" borderId="5" xfId="0" applyNumberFormat="1" applyFont="1" applyFill="1" applyBorder="1"/>
    <xf numFmtId="4" fontId="3" fillId="2" borderId="6" xfId="0" applyNumberFormat="1" applyFont="1" applyFill="1" applyBorder="1"/>
    <xf numFmtId="0" fontId="14" fillId="2" borderId="1" xfId="0" applyFont="1" applyFill="1" applyBorder="1" applyAlignment="1">
      <alignment horizontal="left"/>
    </xf>
    <xf numFmtId="169" fontId="3" fillId="2" borderId="0" xfId="0" applyNumberFormat="1" applyFont="1" applyFill="1" applyAlignment="1">
      <alignment horizontal="left"/>
    </xf>
    <xf numFmtId="0" fontId="3" fillId="0" borderId="0" xfId="0" applyFont="1" applyAlignment="1">
      <alignment horizontal="left"/>
    </xf>
    <xf numFmtId="43" fontId="3" fillId="2" borderId="10" xfId="1" applyFont="1" applyFill="1" applyBorder="1" applyAlignment="1">
      <alignment horizontal="right"/>
    </xf>
    <xf numFmtId="43" fontId="3" fillId="2" borderId="0" xfId="0" applyNumberFormat="1" applyFont="1" applyFill="1"/>
  </cellXfs>
  <cellStyles count="4">
    <cellStyle name="Millares" xfId="1" builtinId="3"/>
    <cellStyle name="Millares 3" xfId="2" xr:uid="{3452BA6B-3077-4622-B861-E8DE899270D8}"/>
    <cellStyle name="Normal" xfId="0" builtinId="0"/>
    <cellStyle name="Normal 4" xfId="3" xr:uid="{DE820312-AEEE-49BF-ACB1-5DC81A0C6C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3152775</xdr:colOff>
      <xdr:row>1</xdr:row>
      <xdr:rowOff>133350</xdr:rowOff>
    </xdr:from>
    <xdr:to>
      <xdr:col>2</xdr:col>
      <xdr:colOff>3914775</xdr:colOff>
      <xdr:row>6</xdr:row>
      <xdr:rowOff>19050</xdr:rowOff>
    </xdr:to>
    <xdr:pic>
      <xdr:nvPicPr>
        <xdr:cNvPr id="2" name="Picture 3">
          <a:extLst>
            <a:ext uri="{FF2B5EF4-FFF2-40B4-BE49-F238E27FC236}">
              <a16:creationId xmlns:a16="http://schemas.microsoft.com/office/drawing/2014/main" id="{D47C210E-53F4-4CF3-9781-9D5BF5BB0A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2775" y="323850"/>
          <a:ext cx="7620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1824989</xdr:colOff>
      <xdr:row>284</xdr:row>
      <xdr:rowOff>57150</xdr:rowOff>
    </xdr:from>
    <xdr:ext cx="3339256" cy="298800"/>
    <xdr:sp macro="" textlink="">
      <xdr:nvSpPr>
        <xdr:cNvPr id="3" name="3 CuadroTexto">
          <a:extLst>
            <a:ext uri="{FF2B5EF4-FFF2-40B4-BE49-F238E27FC236}">
              <a16:creationId xmlns:a16="http://schemas.microsoft.com/office/drawing/2014/main" id="{A98FE8FC-C5E3-425F-991C-429C55E485FF}"/>
            </a:ext>
          </a:extLst>
        </xdr:cNvPr>
        <xdr:cNvSpPr txBox="1"/>
      </xdr:nvSpPr>
      <xdr:spPr>
        <a:xfrm>
          <a:off x="1824989" y="61331475"/>
          <a:ext cx="3339256"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Contabilidad, DNCD</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B2AB3-671B-4F77-ABFA-3FE9DADB96F5}">
  <dimension ref="A7:G289"/>
  <sheetViews>
    <sheetView tabSelected="1" topLeftCell="C259" zoomScaleNormal="100" workbookViewId="0">
      <selection activeCell="D260" sqref="D260"/>
    </sheetView>
  </sheetViews>
  <sheetFormatPr baseColWidth="10" defaultRowHeight="15" x14ac:dyDescent="0.2"/>
  <cols>
    <col min="1" max="1" width="11.28515625" style="1" hidden="1" customWidth="1"/>
    <col min="2" max="2" width="24.7109375" style="1" hidden="1" customWidth="1"/>
    <col min="3" max="3" width="81.28515625" style="1" customWidth="1"/>
    <col min="4" max="4" width="20.5703125" style="10" bestFit="1" customWidth="1"/>
    <col min="5" max="5" width="6.28515625" style="1" customWidth="1"/>
    <col min="6" max="6" width="11.42578125" style="1"/>
    <col min="7" max="7" width="18.7109375" style="1" bestFit="1" customWidth="1"/>
    <col min="8" max="256" width="11.42578125" style="1"/>
    <col min="257" max="258" width="0" style="1" hidden="1" customWidth="1"/>
    <col min="259" max="259" width="81.28515625" style="1" customWidth="1"/>
    <col min="260" max="260" width="20.5703125" style="1" bestFit="1" customWidth="1"/>
    <col min="261" max="261" width="6.28515625" style="1" customWidth="1"/>
    <col min="262" max="262" width="11.42578125" style="1"/>
    <col min="263" max="263" width="18.7109375" style="1" bestFit="1" customWidth="1"/>
    <col min="264" max="512" width="11.42578125" style="1"/>
    <col min="513" max="514" width="0" style="1" hidden="1" customWidth="1"/>
    <col min="515" max="515" width="81.28515625" style="1" customWidth="1"/>
    <col min="516" max="516" width="20.5703125" style="1" bestFit="1" customWidth="1"/>
    <col min="517" max="517" width="6.28515625" style="1" customWidth="1"/>
    <col min="518" max="518" width="11.42578125" style="1"/>
    <col min="519" max="519" width="18.7109375" style="1" bestFit="1" customWidth="1"/>
    <col min="520" max="768" width="11.42578125" style="1"/>
    <col min="769" max="770" width="0" style="1" hidden="1" customWidth="1"/>
    <col min="771" max="771" width="81.28515625" style="1" customWidth="1"/>
    <col min="772" max="772" width="20.5703125" style="1" bestFit="1" customWidth="1"/>
    <col min="773" max="773" width="6.28515625" style="1" customWidth="1"/>
    <col min="774" max="774" width="11.42578125" style="1"/>
    <col min="775" max="775" width="18.7109375" style="1" bestFit="1" customWidth="1"/>
    <col min="776" max="1024" width="11.42578125" style="1"/>
    <col min="1025" max="1026" width="0" style="1" hidden="1" customWidth="1"/>
    <col min="1027" max="1027" width="81.28515625" style="1" customWidth="1"/>
    <col min="1028" max="1028" width="20.5703125" style="1" bestFit="1" customWidth="1"/>
    <col min="1029" max="1029" width="6.28515625" style="1" customWidth="1"/>
    <col min="1030" max="1030" width="11.42578125" style="1"/>
    <col min="1031" max="1031" width="18.7109375" style="1" bestFit="1" customWidth="1"/>
    <col min="1032" max="1280" width="11.42578125" style="1"/>
    <col min="1281" max="1282" width="0" style="1" hidden="1" customWidth="1"/>
    <col min="1283" max="1283" width="81.28515625" style="1" customWidth="1"/>
    <col min="1284" max="1284" width="20.5703125" style="1" bestFit="1" customWidth="1"/>
    <col min="1285" max="1285" width="6.28515625" style="1" customWidth="1"/>
    <col min="1286" max="1286" width="11.42578125" style="1"/>
    <col min="1287" max="1287" width="18.7109375" style="1" bestFit="1" customWidth="1"/>
    <col min="1288" max="1536" width="11.42578125" style="1"/>
    <col min="1537" max="1538" width="0" style="1" hidden="1" customWidth="1"/>
    <col min="1539" max="1539" width="81.28515625" style="1" customWidth="1"/>
    <col min="1540" max="1540" width="20.5703125" style="1" bestFit="1" customWidth="1"/>
    <col min="1541" max="1541" width="6.28515625" style="1" customWidth="1"/>
    <col min="1542" max="1542" width="11.42578125" style="1"/>
    <col min="1543" max="1543" width="18.7109375" style="1" bestFit="1" customWidth="1"/>
    <col min="1544" max="1792" width="11.42578125" style="1"/>
    <col min="1793" max="1794" width="0" style="1" hidden="1" customWidth="1"/>
    <col min="1795" max="1795" width="81.28515625" style="1" customWidth="1"/>
    <col min="1796" max="1796" width="20.5703125" style="1" bestFit="1" customWidth="1"/>
    <col min="1797" max="1797" width="6.28515625" style="1" customWidth="1"/>
    <col min="1798" max="1798" width="11.42578125" style="1"/>
    <col min="1799" max="1799" width="18.7109375" style="1" bestFit="1" customWidth="1"/>
    <col min="1800" max="2048" width="11.42578125" style="1"/>
    <col min="2049" max="2050" width="0" style="1" hidden="1" customWidth="1"/>
    <col min="2051" max="2051" width="81.28515625" style="1" customWidth="1"/>
    <col min="2052" max="2052" width="20.5703125" style="1" bestFit="1" customWidth="1"/>
    <col min="2053" max="2053" width="6.28515625" style="1" customWidth="1"/>
    <col min="2054" max="2054" width="11.42578125" style="1"/>
    <col min="2055" max="2055" width="18.7109375" style="1" bestFit="1" customWidth="1"/>
    <col min="2056" max="2304" width="11.42578125" style="1"/>
    <col min="2305" max="2306" width="0" style="1" hidden="1" customWidth="1"/>
    <col min="2307" max="2307" width="81.28515625" style="1" customWidth="1"/>
    <col min="2308" max="2308" width="20.5703125" style="1" bestFit="1" customWidth="1"/>
    <col min="2309" max="2309" width="6.28515625" style="1" customWidth="1"/>
    <col min="2310" max="2310" width="11.42578125" style="1"/>
    <col min="2311" max="2311" width="18.7109375" style="1" bestFit="1" customWidth="1"/>
    <col min="2312" max="2560" width="11.42578125" style="1"/>
    <col min="2561" max="2562" width="0" style="1" hidden="1" customWidth="1"/>
    <col min="2563" max="2563" width="81.28515625" style="1" customWidth="1"/>
    <col min="2564" max="2564" width="20.5703125" style="1" bestFit="1" customWidth="1"/>
    <col min="2565" max="2565" width="6.28515625" style="1" customWidth="1"/>
    <col min="2566" max="2566" width="11.42578125" style="1"/>
    <col min="2567" max="2567" width="18.7109375" style="1" bestFit="1" customWidth="1"/>
    <col min="2568" max="2816" width="11.42578125" style="1"/>
    <col min="2817" max="2818" width="0" style="1" hidden="1" customWidth="1"/>
    <col min="2819" max="2819" width="81.28515625" style="1" customWidth="1"/>
    <col min="2820" max="2820" width="20.5703125" style="1" bestFit="1" customWidth="1"/>
    <col min="2821" max="2821" width="6.28515625" style="1" customWidth="1"/>
    <col min="2822" max="2822" width="11.42578125" style="1"/>
    <col min="2823" max="2823" width="18.7109375" style="1" bestFit="1" customWidth="1"/>
    <col min="2824" max="3072" width="11.42578125" style="1"/>
    <col min="3073" max="3074" width="0" style="1" hidden="1" customWidth="1"/>
    <col min="3075" max="3075" width="81.28515625" style="1" customWidth="1"/>
    <col min="3076" max="3076" width="20.5703125" style="1" bestFit="1" customWidth="1"/>
    <col min="3077" max="3077" width="6.28515625" style="1" customWidth="1"/>
    <col min="3078" max="3078" width="11.42578125" style="1"/>
    <col min="3079" max="3079" width="18.7109375" style="1" bestFit="1" customWidth="1"/>
    <col min="3080" max="3328" width="11.42578125" style="1"/>
    <col min="3329" max="3330" width="0" style="1" hidden="1" customWidth="1"/>
    <col min="3331" max="3331" width="81.28515625" style="1" customWidth="1"/>
    <col min="3332" max="3332" width="20.5703125" style="1" bestFit="1" customWidth="1"/>
    <col min="3333" max="3333" width="6.28515625" style="1" customWidth="1"/>
    <col min="3334" max="3334" width="11.42578125" style="1"/>
    <col min="3335" max="3335" width="18.7109375" style="1" bestFit="1" customWidth="1"/>
    <col min="3336" max="3584" width="11.42578125" style="1"/>
    <col min="3585" max="3586" width="0" style="1" hidden="1" customWidth="1"/>
    <col min="3587" max="3587" width="81.28515625" style="1" customWidth="1"/>
    <col min="3588" max="3588" width="20.5703125" style="1" bestFit="1" customWidth="1"/>
    <col min="3589" max="3589" width="6.28515625" style="1" customWidth="1"/>
    <col min="3590" max="3590" width="11.42578125" style="1"/>
    <col min="3591" max="3591" width="18.7109375" style="1" bestFit="1" customWidth="1"/>
    <col min="3592" max="3840" width="11.42578125" style="1"/>
    <col min="3841" max="3842" width="0" style="1" hidden="1" customWidth="1"/>
    <col min="3843" max="3843" width="81.28515625" style="1" customWidth="1"/>
    <col min="3844" max="3844" width="20.5703125" style="1" bestFit="1" customWidth="1"/>
    <col min="3845" max="3845" width="6.28515625" style="1" customWidth="1"/>
    <col min="3846" max="3846" width="11.42578125" style="1"/>
    <col min="3847" max="3847" width="18.7109375" style="1" bestFit="1" customWidth="1"/>
    <col min="3848" max="4096" width="11.42578125" style="1"/>
    <col min="4097" max="4098" width="0" style="1" hidden="1" customWidth="1"/>
    <col min="4099" max="4099" width="81.28515625" style="1" customWidth="1"/>
    <col min="4100" max="4100" width="20.5703125" style="1" bestFit="1" customWidth="1"/>
    <col min="4101" max="4101" width="6.28515625" style="1" customWidth="1"/>
    <col min="4102" max="4102" width="11.42578125" style="1"/>
    <col min="4103" max="4103" width="18.7109375" style="1" bestFit="1" customWidth="1"/>
    <col min="4104" max="4352" width="11.42578125" style="1"/>
    <col min="4353" max="4354" width="0" style="1" hidden="1" customWidth="1"/>
    <col min="4355" max="4355" width="81.28515625" style="1" customWidth="1"/>
    <col min="4356" max="4356" width="20.5703125" style="1" bestFit="1" customWidth="1"/>
    <col min="4357" max="4357" width="6.28515625" style="1" customWidth="1"/>
    <col min="4358" max="4358" width="11.42578125" style="1"/>
    <col min="4359" max="4359" width="18.7109375" style="1" bestFit="1" customWidth="1"/>
    <col min="4360" max="4608" width="11.42578125" style="1"/>
    <col min="4609" max="4610" width="0" style="1" hidden="1" customWidth="1"/>
    <col min="4611" max="4611" width="81.28515625" style="1" customWidth="1"/>
    <col min="4612" max="4612" width="20.5703125" style="1" bestFit="1" customWidth="1"/>
    <col min="4613" max="4613" width="6.28515625" style="1" customWidth="1"/>
    <col min="4614" max="4614" width="11.42578125" style="1"/>
    <col min="4615" max="4615" width="18.7109375" style="1" bestFit="1" customWidth="1"/>
    <col min="4616" max="4864" width="11.42578125" style="1"/>
    <col min="4865" max="4866" width="0" style="1" hidden="1" customWidth="1"/>
    <col min="4867" max="4867" width="81.28515625" style="1" customWidth="1"/>
    <col min="4868" max="4868" width="20.5703125" style="1" bestFit="1" customWidth="1"/>
    <col min="4869" max="4869" width="6.28515625" style="1" customWidth="1"/>
    <col min="4870" max="4870" width="11.42578125" style="1"/>
    <col min="4871" max="4871" width="18.7109375" style="1" bestFit="1" customWidth="1"/>
    <col min="4872" max="5120" width="11.42578125" style="1"/>
    <col min="5121" max="5122" width="0" style="1" hidden="1" customWidth="1"/>
    <col min="5123" max="5123" width="81.28515625" style="1" customWidth="1"/>
    <col min="5124" max="5124" width="20.5703125" style="1" bestFit="1" customWidth="1"/>
    <col min="5125" max="5125" width="6.28515625" style="1" customWidth="1"/>
    <col min="5126" max="5126" width="11.42578125" style="1"/>
    <col min="5127" max="5127" width="18.7109375" style="1" bestFit="1" customWidth="1"/>
    <col min="5128" max="5376" width="11.42578125" style="1"/>
    <col min="5377" max="5378" width="0" style="1" hidden="1" customWidth="1"/>
    <col min="5379" max="5379" width="81.28515625" style="1" customWidth="1"/>
    <col min="5380" max="5380" width="20.5703125" style="1" bestFit="1" customWidth="1"/>
    <col min="5381" max="5381" width="6.28515625" style="1" customWidth="1"/>
    <col min="5382" max="5382" width="11.42578125" style="1"/>
    <col min="5383" max="5383" width="18.7109375" style="1" bestFit="1" customWidth="1"/>
    <col min="5384" max="5632" width="11.42578125" style="1"/>
    <col min="5633" max="5634" width="0" style="1" hidden="1" customWidth="1"/>
    <col min="5635" max="5635" width="81.28515625" style="1" customWidth="1"/>
    <col min="5636" max="5636" width="20.5703125" style="1" bestFit="1" customWidth="1"/>
    <col min="5637" max="5637" width="6.28515625" style="1" customWidth="1"/>
    <col min="5638" max="5638" width="11.42578125" style="1"/>
    <col min="5639" max="5639" width="18.7109375" style="1" bestFit="1" customWidth="1"/>
    <col min="5640" max="5888" width="11.42578125" style="1"/>
    <col min="5889" max="5890" width="0" style="1" hidden="1" customWidth="1"/>
    <col min="5891" max="5891" width="81.28515625" style="1" customWidth="1"/>
    <col min="5892" max="5892" width="20.5703125" style="1" bestFit="1" customWidth="1"/>
    <col min="5893" max="5893" width="6.28515625" style="1" customWidth="1"/>
    <col min="5894" max="5894" width="11.42578125" style="1"/>
    <col min="5895" max="5895" width="18.7109375" style="1" bestFit="1" customWidth="1"/>
    <col min="5896" max="6144" width="11.42578125" style="1"/>
    <col min="6145" max="6146" width="0" style="1" hidden="1" customWidth="1"/>
    <col min="6147" max="6147" width="81.28515625" style="1" customWidth="1"/>
    <col min="6148" max="6148" width="20.5703125" style="1" bestFit="1" customWidth="1"/>
    <col min="6149" max="6149" width="6.28515625" style="1" customWidth="1"/>
    <col min="6150" max="6150" width="11.42578125" style="1"/>
    <col min="6151" max="6151" width="18.7109375" style="1" bestFit="1" customWidth="1"/>
    <col min="6152" max="6400" width="11.42578125" style="1"/>
    <col min="6401" max="6402" width="0" style="1" hidden="1" customWidth="1"/>
    <col min="6403" max="6403" width="81.28515625" style="1" customWidth="1"/>
    <col min="6404" max="6404" width="20.5703125" style="1" bestFit="1" customWidth="1"/>
    <col min="6405" max="6405" width="6.28515625" style="1" customWidth="1"/>
    <col min="6406" max="6406" width="11.42578125" style="1"/>
    <col min="6407" max="6407" width="18.7109375" style="1" bestFit="1" customWidth="1"/>
    <col min="6408" max="6656" width="11.42578125" style="1"/>
    <col min="6657" max="6658" width="0" style="1" hidden="1" customWidth="1"/>
    <col min="6659" max="6659" width="81.28515625" style="1" customWidth="1"/>
    <col min="6660" max="6660" width="20.5703125" style="1" bestFit="1" customWidth="1"/>
    <col min="6661" max="6661" width="6.28515625" style="1" customWidth="1"/>
    <col min="6662" max="6662" width="11.42578125" style="1"/>
    <col min="6663" max="6663" width="18.7109375" style="1" bestFit="1" customWidth="1"/>
    <col min="6664" max="6912" width="11.42578125" style="1"/>
    <col min="6913" max="6914" width="0" style="1" hidden="1" customWidth="1"/>
    <col min="6915" max="6915" width="81.28515625" style="1" customWidth="1"/>
    <col min="6916" max="6916" width="20.5703125" style="1" bestFit="1" customWidth="1"/>
    <col min="6917" max="6917" width="6.28515625" style="1" customWidth="1"/>
    <col min="6918" max="6918" width="11.42578125" style="1"/>
    <col min="6919" max="6919" width="18.7109375" style="1" bestFit="1" customWidth="1"/>
    <col min="6920" max="7168" width="11.42578125" style="1"/>
    <col min="7169" max="7170" width="0" style="1" hidden="1" customWidth="1"/>
    <col min="7171" max="7171" width="81.28515625" style="1" customWidth="1"/>
    <col min="7172" max="7172" width="20.5703125" style="1" bestFit="1" customWidth="1"/>
    <col min="7173" max="7173" width="6.28515625" style="1" customWidth="1"/>
    <col min="7174" max="7174" width="11.42578125" style="1"/>
    <col min="7175" max="7175" width="18.7109375" style="1" bestFit="1" customWidth="1"/>
    <col min="7176" max="7424" width="11.42578125" style="1"/>
    <col min="7425" max="7426" width="0" style="1" hidden="1" customWidth="1"/>
    <col min="7427" max="7427" width="81.28515625" style="1" customWidth="1"/>
    <col min="7428" max="7428" width="20.5703125" style="1" bestFit="1" customWidth="1"/>
    <col min="7429" max="7429" width="6.28515625" style="1" customWidth="1"/>
    <col min="7430" max="7430" width="11.42578125" style="1"/>
    <col min="7431" max="7431" width="18.7109375" style="1" bestFit="1" customWidth="1"/>
    <col min="7432" max="7680" width="11.42578125" style="1"/>
    <col min="7681" max="7682" width="0" style="1" hidden="1" customWidth="1"/>
    <col min="7683" max="7683" width="81.28515625" style="1" customWidth="1"/>
    <col min="7684" max="7684" width="20.5703125" style="1" bestFit="1" customWidth="1"/>
    <col min="7685" max="7685" width="6.28515625" style="1" customWidth="1"/>
    <col min="7686" max="7686" width="11.42578125" style="1"/>
    <col min="7687" max="7687" width="18.7109375" style="1" bestFit="1" customWidth="1"/>
    <col min="7688" max="7936" width="11.42578125" style="1"/>
    <col min="7937" max="7938" width="0" style="1" hidden="1" customWidth="1"/>
    <col min="7939" max="7939" width="81.28515625" style="1" customWidth="1"/>
    <col min="7940" max="7940" width="20.5703125" style="1" bestFit="1" customWidth="1"/>
    <col min="7941" max="7941" width="6.28515625" style="1" customWidth="1"/>
    <col min="7942" max="7942" width="11.42578125" style="1"/>
    <col min="7943" max="7943" width="18.7109375" style="1" bestFit="1" customWidth="1"/>
    <col min="7944" max="8192" width="11.42578125" style="1"/>
    <col min="8193" max="8194" width="0" style="1" hidden="1" customWidth="1"/>
    <col min="8195" max="8195" width="81.28515625" style="1" customWidth="1"/>
    <col min="8196" max="8196" width="20.5703125" style="1" bestFit="1" customWidth="1"/>
    <col min="8197" max="8197" width="6.28515625" style="1" customWidth="1"/>
    <col min="8198" max="8198" width="11.42578125" style="1"/>
    <col min="8199" max="8199" width="18.7109375" style="1" bestFit="1" customWidth="1"/>
    <col min="8200" max="8448" width="11.42578125" style="1"/>
    <col min="8449" max="8450" width="0" style="1" hidden="1" customWidth="1"/>
    <col min="8451" max="8451" width="81.28515625" style="1" customWidth="1"/>
    <col min="8452" max="8452" width="20.5703125" style="1" bestFit="1" customWidth="1"/>
    <col min="8453" max="8453" width="6.28515625" style="1" customWidth="1"/>
    <col min="8454" max="8454" width="11.42578125" style="1"/>
    <col min="8455" max="8455" width="18.7109375" style="1" bestFit="1" customWidth="1"/>
    <col min="8456" max="8704" width="11.42578125" style="1"/>
    <col min="8705" max="8706" width="0" style="1" hidden="1" customWidth="1"/>
    <col min="8707" max="8707" width="81.28515625" style="1" customWidth="1"/>
    <col min="8708" max="8708" width="20.5703125" style="1" bestFit="1" customWidth="1"/>
    <col min="8709" max="8709" width="6.28515625" style="1" customWidth="1"/>
    <col min="8710" max="8710" width="11.42578125" style="1"/>
    <col min="8711" max="8711" width="18.7109375" style="1" bestFit="1" customWidth="1"/>
    <col min="8712" max="8960" width="11.42578125" style="1"/>
    <col min="8961" max="8962" width="0" style="1" hidden="1" customWidth="1"/>
    <col min="8963" max="8963" width="81.28515625" style="1" customWidth="1"/>
    <col min="8964" max="8964" width="20.5703125" style="1" bestFit="1" customWidth="1"/>
    <col min="8965" max="8965" width="6.28515625" style="1" customWidth="1"/>
    <col min="8966" max="8966" width="11.42578125" style="1"/>
    <col min="8967" max="8967" width="18.7109375" style="1" bestFit="1" customWidth="1"/>
    <col min="8968" max="9216" width="11.42578125" style="1"/>
    <col min="9217" max="9218" width="0" style="1" hidden="1" customWidth="1"/>
    <col min="9219" max="9219" width="81.28515625" style="1" customWidth="1"/>
    <col min="9220" max="9220" width="20.5703125" style="1" bestFit="1" customWidth="1"/>
    <col min="9221" max="9221" width="6.28515625" style="1" customWidth="1"/>
    <col min="9222" max="9222" width="11.42578125" style="1"/>
    <col min="9223" max="9223" width="18.7109375" style="1" bestFit="1" customWidth="1"/>
    <col min="9224" max="9472" width="11.42578125" style="1"/>
    <col min="9473" max="9474" width="0" style="1" hidden="1" customWidth="1"/>
    <col min="9475" max="9475" width="81.28515625" style="1" customWidth="1"/>
    <col min="9476" max="9476" width="20.5703125" style="1" bestFit="1" customWidth="1"/>
    <col min="9477" max="9477" width="6.28515625" style="1" customWidth="1"/>
    <col min="9478" max="9478" width="11.42578125" style="1"/>
    <col min="9479" max="9479" width="18.7109375" style="1" bestFit="1" customWidth="1"/>
    <col min="9480" max="9728" width="11.42578125" style="1"/>
    <col min="9729" max="9730" width="0" style="1" hidden="1" customWidth="1"/>
    <col min="9731" max="9731" width="81.28515625" style="1" customWidth="1"/>
    <col min="9732" max="9732" width="20.5703125" style="1" bestFit="1" customWidth="1"/>
    <col min="9733" max="9733" width="6.28515625" style="1" customWidth="1"/>
    <col min="9734" max="9734" width="11.42578125" style="1"/>
    <col min="9735" max="9735" width="18.7109375" style="1" bestFit="1" customWidth="1"/>
    <col min="9736" max="9984" width="11.42578125" style="1"/>
    <col min="9985" max="9986" width="0" style="1" hidden="1" customWidth="1"/>
    <col min="9987" max="9987" width="81.28515625" style="1" customWidth="1"/>
    <col min="9988" max="9988" width="20.5703125" style="1" bestFit="1" customWidth="1"/>
    <col min="9989" max="9989" width="6.28515625" style="1" customWidth="1"/>
    <col min="9990" max="9990" width="11.42578125" style="1"/>
    <col min="9991" max="9991" width="18.7109375" style="1" bestFit="1" customWidth="1"/>
    <col min="9992" max="10240" width="11.42578125" style="1"/>
    <col min="10241" max="10242" width="0" style="1" hidden="1" customWidth="1"/>
    <col min="10243" max="10243" width="81.28515625" style="1" customWidth="1"/>
    <col min="10244" max="10244" width="20.5703125" style="1" bestFit="1" customWidth="1"/>
    <col min="10245" max="10245" width="6.28515625" style="1" customWidth="1"/>
    <col min="10246" max="10246" width="11.42578125" style="1"/>
    <col min="10247" max="10247" width="18.7109375" style="1" bestFit="1" customWidth="1"/>
    <col min="10248" max="10496" width="11.42578125" style="1"/>
    <col min="10497" max="10498" width="0" style="1" hidden="1" customWidth="1"/>
    <col min="10499" max="10499" width="81.28515625" style="1" customWidth="1"/>
    <col min="10500" max="10500" width="20.5703125" style="1" bestFit="1" customWidth="1"/>
    <col min="10501" max="10501" width="6.28515625" style="1" customWidth="1"/>
    <col min="10502" max="10502" width="11.42578125" style="1"/>
    <col min="10503" max="10503" width="18.7109375" style="1" bestFit="1" customWidth="1"/>
    <col min="10504" max="10752" width="11.42578125" style="1"/>
    <col min="10753" max="10754" width="0" style="1" hidden="1" customWidth="1"/>
    <col min="10755" max="10755" width="81.28515625" style="1" customWidth="1"/>
    <col min="10756" max="10756" width="20.5703125" style="1" bestFit="1" customWidth="1"/>
    <col min="10757" max="10757" width="6.28515625" style="1" customWidth="1"/>
    <col min="10758" max="10758" width="11.42578125" style="1"/>
    <col min="10759" max="10759" width="18.7109375" style="1" bestFit="1" customWidth="1"/>
    <col min="10760" max="11008" width="11.42578125" style="1"/>
    <col min="11009" max="11010" width="0" style="1" hidden="1" customWidth="1"/>
    <col min="11011" max="11011" width="81.28515625" style="1" customWidth="1"/>
    <col min="11012" max="11012" width="20.5703125" style="1" bestFit="1" customWidth="1"/>
    <col min="11013" max="11013" width="6.28515625" style="1" customWidth="1"/>
    <col min="11014" max="11014" width="11.42578125" style="1"/>
    <col min="11015" max="11015" width="18.7109375" style="1" bestFit="1" customWidth="1"/>
    <col min="11016" max="11264" width="11.42578125" style="1"/>
    <col min="11265" max="11266" width="0" style="1" hidden="1" customWidth="1"/>
    <col min="11267" max="11267" width="81.28515625" style="1" customWidth="1"/>
    <col min="11268" max="11268" width="20.5703125" style="1" bestFit="1" customWidth="1"/>
    <col min="11269" max="11269" width="6.28515625" style="1" customWidth="1"/>
    <col min="11270" max="11270" width="11.42578125" style="1"/>
    <col min="11271" max="11271" width="18.7109375" style="1" bestFit="1" customWidth="1"/>
    <col min="11272" max="11520" width="11.42578125" style="1"/>
    <col min="11521" max="11522" width="0" style="1" hidden="1" customWidth="1"/>
    <col min="11523" max="11523" width="81.28515625" style="1" customWidth="1"/>
    <col min="11524" max="11524" width="20.5703125" style="1" bestFit="1" customWidth="1"/>
    <col min="11525" max="11525" width="6.28515625" style="1" customWidth="1"/>
    <col min="11526" max="11526" width="11.42578125" style="1"/>
    <col min="11527" max="11527" width="18.7109375" style="1" bestFit="1" customWidth="1"/>
    <col min="11528" max="11776" width="11.42578125" style="1"/>
    <col min="11777" max="11778" width="0" style="1" hidden="1" customWidth="1"/>
    <col min="11779" max="11779" width="81.28515625" style="1" customWidth="1"/>
    <col min="11780" max="11780" width="20.5703125" style="1" bestFit="1" customWidth="1"/>
    <col min="11781" max="11781" width="6.28515625" style="1" customWidth="1"/>
    <col min="11782" max="11782" width="11.42578125" style="1"/>
    <col min="11783" max="11783" width="18.7109375" style="1" bestFit="1" customWidth="1"/>
    <col min="11784" max="12032" width="11.42578125" style="1"/>
    <col min="12033" max="12034" width="0" style="1" hidden="1" customWidth="1"/>
    <col min="12035" max="12035" width="81.28515625" style="1" customWidth="1"/>
    <col min="12036" max="12036" width="20.5703125" style="1" bestFit="1" customWidth="1"/>
    <col min="12037" max="12037" width="6.28515625" style="1" customWidth="1"/>
    <col min="12038" max="12038" width="11.42578125" style="1"/>
    <col min="12039" max="12039" width="18.7109375" style="1" bestFit="1" customWidth="1"/>
    <col min="12040" max="12288" width="11.42578125" style="1"/>
    <col min="12289" max="12290" width="0" style="1" hidden="1" customWidth="1"/>
    <col min="12291" max="12291" width="81.28515625" style="1" customWidth="1"/>
    <col min="12292" max="12292" width="20.5703125" style="1" bestFit="1" customWidth="1"/>
    <col min="12293" max="12293" width="6.28515625" style="1" customWidth="1"/>
    <col min="12294" max="12294" width="11.42578125" style="1"/>
    <col min="12295" max="12295" width="18.7109375" style="1" bestFit="1" customWidth="1"/>
    <col min="12296" max="12544" width="11.42578125" style="1"/>
    <col min="12545" max="12546" width="0" style="1" hidden="1" customWidth="1"/>
    <col min="12547" max="12547" width="81.28515625" style="1" customWidth="1"/>
    <col min="12548" max="12548" width="20.5703125" style="1" bestFit="1" customWidth="1"/>
    <col min="12549" max="12549" width="6.28515625" style="1" customWidth="1"/>
    <col min="12550" max="12550" width="11.42578125" style="1"/>
    <col min="12551" max="12551" width="18.7109375" style="1" bestFit="1" customWidth="1"/>
    <col min="12552" max="12800" width="11.42578125" style="1"/>
    <col min="12801" max="12802" width="0" style="1" hidden="1" customWidth="1"/>
    <col min="12803" max="12803" width="81.28515625" style="1" customWidth="1"/>
    <col min="12804" max="12804" width="20.5703125" style="1" bestFit="1" customWidth="1"/>
    <col min="12805" max="12805" width="6.28515625" style="1" customWidth="1"/>
    <col min="12806" max="12806" width="11.42578125" style="1"/>
    <col min="12807" max="12807" width="18.7109375" style="1" bestFit="1" customWidth="1"/>
    <col min="12808" max="13056" width="11.42578125" style="1"/>
    <col min="13057" max="13058" width="0" style="1" hidden="1" customWidth="1"/>
    <col min="13059" max="13059" width="81.28515625" style="1" customWidth="1"/>
    <col min="13060" max="13060" width="20.5703125" style="1" bestFit="1" customWidth="1"/>
    <col min="13061" max="13061" width="6.28515625" style="1" customWidth="1"/>
    <col min="13062" max="13062" width="11.42578125" style="1"/>
    <col min="13063" max="13063" width="18.7109375" style="1" bestFit="1" customWidth="1"/>
    <col min="13064" max="13312" width="11.42578125" style="1"/>
    <col min="13313" max="13314" width="0" style="1" hidden="1" customWidth="1"/>
    <col min="13315" max="13315" width="81.28515625" style="1" customWidth="1"/>
    <col min="13316" max="13316" width="20.5703125" style="1" bestFit="1" customWidth="1"/>
    <col min="13317" max="13317" width="6.28515625" style="1" customWidth="1"/>
    <col min="13318" max="13318" width="11.42578125" style="1"/>
    <col min="13319" max="13319" width="18.7109375" style="1" bestFit="1" customWidth="1"/>
    <col min="13320" max="13568" width="11.42578125" style="1"/>
    <col min="13569" max="13570" width="0" style="1" hidden="1" customWidth="1"/>
    <col min="13571" max="13571" width="81.28515625" style="1" customWidth="1"/>
    <col min="13572" max="13572" width="20.5703125" style="1" bestFit="1" customWidth="1"/>
    <col min="13573" max="13573" width="6.28515625" style="1" customWidth="1"/>
    <col min="13574" max="13574" width="11.42578125" style="1"/>
    <col min="13575" max="13575" width="18.7109375" style="1" bestFit="1" customWidth="1"/>
    <col min="13576" max="13824" width="11.42578125" style="1"/>
    <col min="13825" max="13826" width="0" style="1" hidden="1" customWidth="1"/>
    <col min="13827" max="13827" width="81.28515625" style="1" customWidth="1"/>
    <col min="13828" max="13828" width="20.5703125" style="1" bestFit="1" customWidth="1"/>
    <col min="13829" max="13829" width="6.28515625" style="1" customWidth="1"/>
    <col min="13830" max="13830" width="11.42578125" style="1"/>
    <col min="13831" max="13831" width="18.7109375" style="1" bestFit="1" customWidth="1"/>
    <col min="13832" max="14080" width="11.42578125" style="1"/>
    <col min="14081" max="14082" width="0" style="1" hidden="1" customWidth="1"/>
    <col min="14083" max="14083" width="81.28515625" style="1" customWidth="1"/>
    <col min="14084" max="14084" width="20.5703125" style="1" bestFit="1" customWidth="1"/>
    <col min="14085" max="14085" width="6.28515625" style="1" customWidth="1"/>
    <col min="14086" max="14086" width="11.42578125" style="1"/>
    <col min="14087" max="14087" width="18.7109375" style="1" bestFit="1" customWidth="1"/>
    <col min="14088" max="14336" width="11.42578125" style="1"/>
    <col min="14337" max="14338" width="0" style="1" hidden="1" customWidth="1"/>
    <col min="14339" max="14339" width="81.28515625" style="1" customWidth="1"/>
    <col min="14340" max="14340" width="20.5703125" style="1" bestFit="1" customWidth="1"/>
    <col min="14341" max="14341" width="6.28515625" style="1" customWidth="1"/>
    <col min="14342" max="14342" width="11.42578125" style="1"/>
    <col min="14343" max="14343" width="18.7109375" style="1" bestFit="1" customWidth="1"/>
    <col min="14344" max="14592" width="11.42578125" style="1"/>
    <col min="14593" max="14594" width="0" style="1" hidden="1" customWidth="1"/>
    <col min="14595" max="14595" width="81.28515625" style="1" customWidth="1"/>
    <col min="14596" max="14596" width="20.5703125" style="1" bestFit="1" customWidth="1"/>
    <col min="14597" max="14597" width="6.28515625" style="1" customWidth="1"/>
    <col min="14598" max="14598" width="11.42578125" style="1"/>
    <col min="14599" max="14599" width="18.7109375" style="1" bestFit="1" customWidth="1"/>
    <col min="14600" max="14848" width="11.42578125" style="1"/>
    <col min="14849" max="14850" width="0" style="1" hidden="1" customWidth="1"/>
    <col min="14851" max="14851" width="81.28515625" style="1" customWidth="1"/>
    <col min="14852" max="14852" width="20.5703125" style="1" bestFit="1" customWidth="1"/>
    <col min="14853" max="14853" width="6.28515625" style="1" customWidth="1"/>
    <col min="14854" max="14854" width="11.42578125" style="1"/>
    <col min="14855" max="14855" width="18.7109375" style="1" bestFit="1" customWidth="1"/>
    <col min="14856" max="15104" width="11.42578125" style="1"/>
    <col min="15105" max="15106" width="0" style="1" hidden="1" customWidth="1"/>
    <col min="15107" max="15107" width="81.28515625" style="1" customWidth="1"/>
    <col min="15108" max="15108" width="20.5703125" style="1" bestFit="1" customWidth="1"/>
    <col min="15109" max="15109" width="6.28515625" style="1" customWidth="1"/>
    <col min="15110" max="15110" width="11.42578125" style="1"/>
    <col min="15111" max="15111" width="18.7109375" style="1" bestFit="1" customWidth="1"/>
    <col min="15112" max="15360" width="11.42578125" style="1"/>
    <col min="15361" max="15362" width="0" style="1" hidden="1" customWidth="1"/>
    <col min="15363" max="15363" width="81.28515625" style="1" customWidth="1"/>
    <col min="15364" max="15364" width="20.5703125" style="1" bestFit="1" customWidth="1"/>
    <col min="15365" max="15365" width="6.28515625" style="1" customWidth="1"/>
    <col min="15366" max="15366" width="11.42578125" style="1"/>
    <col min="15367" max="15367" width="18.7109375" style="1" bestFit="1" customWidth="1"/>
    <col min="15368" max="15616" width="11.42578125" style="1"/>
    <col min="15617" max="15618" width="0" style="1" hidden="1" customWidth="1"/>
    <col min="15619" max="15619" width="81.28515625" style="1" customWidth="1"/>
    <col min="15620" max="15620" width="20.5703125" style="1" bestFit="1" customWidth="1"/>
    <col min="15621" max="15621" width="6.28515625" style="1" customWidth="1"/>
    <col min="15622" max="15622" width="11.42578125" style="1"/>
    <col min="15623" max="15623" width="18.7109375" style="1" bestFit="1" customWidth="1"/>
    <col min="15624" max="15872" width="11.42578125" style="1"/>
    <col min="15873" max="15874" width="0" style="1" hidden="1" customWidth="1"/>
    <col min="15875" max="15875" width="81.28515625" style="1" customWidth="1"/>
    <col min="15876" max="15876" width="20.5703125" style="1" bestFit="1" customWidth="1"/>
    <col min="15877" max="15877" width="6.28515625" style="1" customWidth="1"/>
    <col min="15878" max="15878" width="11.42578125" style="1"/>
    <col min="15879" max="15879" width="18.7109375" style="1" bestFit="1" customWidth="1"/>
    <col min="15880" max="16128" width="11.42578125" style="1"/>
    <col min="16129" max="16130" width="0" style="1" hidden="1" customWidth="1"/>
    <col min="16131" max="16131" width="81.28515625" style="1" customWidth="1"/>
    <col min="16132" max="16132" width="20.5703125" style="1" bestFit="1" customWidth="1"/>
    <col min="16133" max="16133" width="6.28515625" style="1" customWidth="1"/>
    <col min="16134" max="16134" width="11.42578125" style="1"/>
    <col min="16135" max="16135" width="18.7109375" style="1" bestFit="1" customWidth="1"/>
    <col min="16136" max="16384" width="11.42578125" style="1"/>
  </cols>
  <sheetData>
    <row r="7" spans="1:5" ht="18" x14ac:dyDescent="0.25">
      <c r="C7" s="2" t="s">
        <v>0</v>
      </c>
      <c r="D7" s="2"/>
      <c r="E7" s="2"/>
    </row>
    <row r="8" spans="1:5" ht="18" x14ac:dyDescent="0.25">
      <c r="C8" s="2" t="s">
        <v>1</v>
      </c>
      <c r="D8" s="2"/>
      <c r="E8" s="2"/>
    </row>
    <row r="9" spans="1:5" x14ac:dyDescent="0.2">
      <c r="C9" s="3"/>
      <c r="D9" s="4"/>
      <c r="E9" s="3"/>
    </row>
    <row r="10" spans="1:5" ht="20.25" x14ac:dyDescent="0.3">
      <c r="C10" s="5" t="s">
        <v>2</v>
      </c>
      <c r="D10" s="5"/>
      <c r="E10" s="5"/>
    </row>
    <row r="11" spans="1:5" ht="18" x14ac:dyDescent="0.25">
      <c r="C11" s="6" t="s">
        <v>3</v>
      </c>
      <c r="D11" s="6"/>
      <c r="E11" s="6"/>
    </row>
    <row r="12" spans="1:5" ht="15.75" x14ac:dyDescent="0.25">
      <c r="C12" s="7" t="s">
        <v>4</v>
      </c>
      <c r="D12" s="7"/>
      <c r="E12" s="7"/>
    </row>
    <row r="14" spans="1:5" ht="18.75" customHeight="1" x14ac:dyDescent="0.3">
      <c r="C14" s="8" t="s">
        <v>5</v>
      </c>
      <c r="D14" s="8"/>
      <c r="E14" s="8"/>
    </row>
    <row r="15" spans="1:5" ht="18.75" customHeight="1" thickBot="1" x14ac:dyDescent="0.35">
      <c r="C15" s="9" t="s">
        <v>6</v>
      </c>
      <c r="E15" s="10"/>
    </row>
    <row r="16" spans="1:5" ht="16.5" x14ac:dyDescent="0.25">
      <c r="A16" s="10"/>
      <c r="B16" s="10"/>
      <c r="C16" s="11" t="s">
        <v>7</v>
      </c>
      <c r="D16" s="12"/>
      <c r="E16" s="13"/>
    </row>
    <row r="17" spans="1:5" ht="67.5" customHeight="1" thickBot="1" x14ac:dyDescent="0.25">
      <c r="A17" s="10"/>
      <c r="B17" s="10"/>
      <c r="C17" s="14" t="s">
        <v>8</v>
      </c>
      <c r="D17" s="15"/>
      <c r="E17" s="16"/>
    </row>
    <row r="18" spans="1:5" ht="15.75" thickBot="1" x14ac:dyDescent="0.25">
      <c r="A18" s="10"/>
      <c r="B18" s="10"/>
      <c r="C18" s="17"/>
      <c r="D18" s="18"/>
      <c r="E18" s="19"/>
    </row>
    <row r="19" spans="1:5" ht="16.5" thickBot="1" x14ac:dyDescent="0.3">
      <c r="A19" s="10"/>
      <c r="B19" s="10"/>
      <c r="C19" s="20"/>
      <c r="D19" s="21">
        <v>2024</v>
      </c>
      <c r="E19" s="22"/>
    </row>
    <row r="20" spans="1:5" ht="15.75" x14ac:dyDescent="0.25">
      <c r="A20" s="23" t="s">
        <v>9</v>
      </c>
      <c r="B20" s="24" t="s">
        <v>10</v>
      </c>
      <c r="C20" s="25" t="s">
        <v>11</v>
      </c>
      <c r="E20" s="26"/>
    </row>
    <row r="21" spans="1:5" ht="15.75" x14ac:dyDescent="0.25">
      <c r="A21" s="10"/>
      <c r="B21" s="10"/>
      <c r="C21" s="27" t="s">
        <v>12</v>
      </c>
      <c r="D21" s="28">
        <v>200000</v>
      </c>
      <c r="E21" s="26"/>
    </row>
    <row r="22" spans="1:5" ht="15.75" x14ac:dyDescent="0.25">
      <c r="A22" s="10"/>
      <c r="B22" s="10"/>
      <c r="C22" s="27" t="s">
        <v>13</v>
      </c>
      <c r="D22" s="28">
        <v>15000</v>
      </c>
      <c r="E22" s="26"/>
    </row>
    <row r="23" spans="1:5" ht="15.75" x14ac:dyDescent="0.25">
      <c r="A23" s="10"/>
      <c r="B23" s="10"/>
      <c r="C23" s="27" t="s">
        <v>14</v>
      </c>
      <c r="D23" s="28">
        <v>30000</v>
      </c>
      <c r="E23" s="26"/>
    </row>
    <row r="24" spans="1:5" ht="15.75" x14ac:dyDescent="0.25">
      <c r="A24" s="10"/>
      <c r="B24" s="10"/>
      <c r="C24" s="27" t="s">
        <v>15</v>
      </c>
      <c r="D24" s="29">
        <v>10000</v>
      </c>
      <c r="E24" s="26"/>
    </row>
    <row r="25" spans="1:5" ht="16.5" thickBot="1" x14ac:dyDescent="0.3">
      <c r="A25" s="10"/>
      <c r="B25" s="10"/>
      <c r="C25" s="25" t="s">
        <v>16</v>
      </c>
      <c r="D25" s="30">
        <f>SUM(D21:D24)</f>
        <v>255000</v>
      </c>
      <c r="E25" s="26"/>
    </row>
    <row r="26" spans="1:5" ht="10.5" customHeight="1" thickTop="1" x14ac:dyDescent="0.25">
      <c r="A26" s="10"/>
      <c r="B26" s="10"/>
      <c r="C26" s="25"/>
      <c r="D26" s="31"/>
      <c r="E26" s="26"/>
    </row>
    <row r="27" spans="1:5" ht="15.75" x14ac:dyDescent="0.25">
      <c r="A27" s="10"/>
      <c r="B27" s="10"/>
      <c r="C27" s="25" t="s">
        <v>17</v>
      </c>
      <c r="E27" s="32"/>
    </row>
    <row r="28" spans="1:5" x14ac:dyDescent="0.2">
      <c r="A28" s="10"/>
      <c r="B28" s="10"/>
      <c r="C28" s="27" t="s">
        <v>18</v>
      </c>
      <c r="D28" s="33">
        <v>69848785.739999995</v>
      </c>
      <c r="E28" s="34"/>
    </row>
    <row r="29" spans="1:5" x14ac:dyDescent="0.2">
      <c r="A29" s="10"/>
      <c r="B29" s="10"/>
      <c r="C29" s="27" t="s">
        <v>19</v>
      </c>
      <c r="D29" s="33">
        <v>217117.97</v>
      </c>
      <c r="E29" s="34"/>
    </row>
    <row r="30" spans="1:5" x14ac:dyDescent="0.2">
      <c r="A30" s="10"/>
      <c r="B30" s="10"/>
      <c r="C30" s="27" t="s">
        <v>20</v>
      </c>
      <c r="D30" s="33">
        <v>765585.16</v>
      </c>
      <c r="E30" s="34"/>
    </row>
    <row r="31" spans="1:5" x14ac:dyDescent="0.2">
      <c r="A31" s="10"/>
      <c r="B31" s="10"/>
      <c r="C31" s="27" t="s">
        <v>21</v>
      </c>
      <c r="D31" s="33">
        <v>1419376.38</v>
      </c>
      <c r="E31" s="34"/>
    </row>
    <row r="32" spans="1:5" x14ac:dyDescent="0.2">
      <c r="A32" s="10"/>
      <c r="B32" s="10"/>
      <c r="C32" s="27" t="s">
        <v>22</v>
      </c>
      <c r="D32" s="33">
        <v>230658785.50999999</v>
      </c>
      <c r="E32" s="34"/>
    </row>
    <row r="33" spans="1:5" x14ac:dyDescent="0.2">
      <c r="A33" s="10"/>
      <c r="B33" s="10"/>
      <c r="C33" s="27" t="s">
        <v>23</v>
      </c>
      <c r="D33" s="35">
        <v>13268100.439999999</v>
      </c>
      <c r="E33" s="34"/>
    </row>
    <row r="34" spans="1:5" ht="16.5" thickBot="1" x14ac:dyDescent="0.3">
      <c r="A34" s="10"/>
      <c r="B34" s="10"/>
      <c r="C34" s="25" t="s">
        <v>24</v>
      </c>
      <c r="D34" s="30">
        <f>SUM(D28:D33)</f>
        <v>316177751.19999999</v>
      </c>
      <c r="E34" s="36"/>
    </row>
    <row r="35" spans="1:5" ht="10.5" customHeight="1" thickTop="1" x14ac:dyDescent="0.2">
      <c r="A35" s="10"/>
      <c r="B35" s="10"/>
      <c r="C35" s="27"/>
      <c r="D35" s="37"/>
      <c r="E35" s="38"/>
    </row>
    <row r="36" spans="1:5" ht="16.5" thickBot="1" x14ac:dyDescent="0.3">
      <c r="A36" s="10"/>
      <c r="B36" s="10"/>
      <c r="C36" s="25" t="s">
        <v>25</v>
      </c>
      <c r="D36" s="30">
        <f>+D25+D34</f>
        <v>316432751.19999999</v>
      </c>
      <c r="E36" s="36"/>
    </row>
    <row r="37" spans="1:5" ht="16.5" thickTop="1" thickBot="1" x14ac:dyDescent="0.25">
      <c r="A37" s="10"/>
      <c r="B37" s="10"/>
      <c r="C37" s="39"/>
      <c r="D37" s="40"/>
      <c r="E37" s="41"/>
    </row>
    <row r="38" spans="1:5" x14ac:dyDescent="0.2">
      <c r="A38" s="10"/>
      <c r="B38" s="10"/>
      <c r="C38" s="10"/>
      <c r="E38" s="42"/>
    </row>
    <row r="39" spans="1:5" ht="15.75" x14ac:dyDescent="0.25">
      <c r="A39" s="10"/>
      <c r="B39" s="10"/>
      <c r="C39" s="10"/>
      <c r="D39" s="43"/>
      <c r="E39" s="43"/>
    </row>
    <row r="40" spans="1:5" ht="15.75" x14ac:dyDescent="0.25">
      <c r="A40" s="10"/>
      <c r="B40" s="10"/>
      <c r="C40" s="10"/>
      <c r="D40" s="43"/>
      <c r="E40" s="43"/>
    </row>
    <row r="41" spans="1:5" ht="21" thickBot="1" x14ac:dyDescent="0.35">
      <c r="A41" s="10"/>
      <c r="B41" s="10"/>
      <c r="C41" s="9" t="s">
        <v>26</v>
      </c>
      <c r="E41" s="10"/>
    </row>
    <row r="42" spans="1:5" ht="17.25" thickBot="1" x14ac:dyDescent="0.3">
      <c r="A42" s="23" t="s">
        <v>9</v>
      </c>
      <c r="B42" s="24" t="s">
        <v>10</v>
      </c>
      <c r="C42" s="44" t="s">
        <v>27</v>
      </c>
      <c r="D42" s="21">
        <v>2024</v>
      </c>
      <c r="E42" s="45"/>
    </row>
    <row r="43" spans="1:5" ht="75" x14ac:dyDescent="0.2">
      <c r="A43" s="10"/>
      <c r="B43" s="10"/>
      <c r="C43" s="17" t="s">
        <v>28</v>
      </c>
      <c r="E43" s="46"/>
    </row>
    <row r="44" spans="1:5" x14ac:dyDescent="0.2">
      <c r="A44" s="10"/>
      <c r="B44" s="10"/>
      <c r="C44" s="27" t="s">
        <v>29</v>
      </c>
      <c r="D44" s="33">
        <v>56397.25</v>
      </c>
      <c r="E44" s="47"/>
    </row>
    <row r="45" spans="1:5" x14ac:dyDescent="0.2">
      <c r="A45" s="10"/>
      <c r="B45" s="10"/>
      <c r="C45" s="27" t="s">
        <v>30</v>
      </c>
      <c r="D45" s="33">
        <v>60162121.579999998</v>
      </c>
      <c r="E45" s="47"/>
    </row>
    <row r="46" spans="1:5" x14ac:dyDescent="0.2">
      <c r="A46" s="10"/>
      <c r="B46" s="10"/>
      <c r="C46" s="27" t="s">
        <v>31</v>
      </c>
      <c r="D46" s="33">
        <v>168255.43</v>
      </c>
      <c r="E46" s="47"/>
    </row>
    <row r="47" spans="1:5" x14ac:dyDescent="0.2">
      <c r="A47" s="10"/>
      <c r="B47" s="48"/>
      <c r="C47" s="27" t="s">
        <v>32</v>
      </c>
      <c r="D47" s="33">
        <v>3117455</v>
      </c>
      <c r="E47" s="47"/>
    </row>
    <row r="48" spans="1:5" ht="16.5" thickBot="1" x14ac:dyDescent="0.3">
      <c r="A48" s="10"/>
      <c r="B48" s="10"/>
      <c r="C48" s="49" t="s">
        <v>33</v>
      </c>
      <c r="D48" s="50">
        <f>SUM(D44:D47)</f>
        <v>63504229.259999998</v>
      </c>
      <c r="E48" s="51"/>
    </row>
    <row r="49" spans="1:5" ht="16.5" thickTop="1" x14ac:dyDescent="0.25">
      <c r="A49" s="10"/>
      <c r="B49" s="10"/>
      <c r="C49" s="49"/>
      <c r="D49" s="52"/>
      <c r="E49" s="51"/>
    </row>
    <row r="50" spans="1:5" ht="16.5" thickBot="1" x14ac:dyDescent="0.3">
      <c r="A50" s="10"/>
      <c r="B50" s="10"/>
      <c r="C50" s="49" t="s">
        <v>34</v>
      </c>
      <c r="D50" s="30">
        <f>+D48</f>
        <v>63504229.259999998</v>
      </c>
      <c r="E50" s="53"/>
    </row>
    <row r="51" spans="1:5" ht="16.5" thickTop="1" thickBot="1" x14ac:dyDescent="0.25">
      <c r="A51" s="10"/>
      <c r="B51" s="10"/>
      <c r="C51" s="39"/>
      <c r="D51" s="40"/>
      <c r="E51" s="54"/>
    </row>
    <row r="52" spans="1:5" x14ac:dyDescent="0.2">
      <c r="A52" s="10"/>
      <c r="B52" s="10"/>
      <c r="C52" s="10"/>
      <c r="E52" s="10"/>
    </row>
    <row r="53" spans="1:5" x14ac:dyDescent="0.2">
      <c r="A53" s="10"/>
      <c r="B53" s="10"/>
      <c r="C53" s="10"/>
      <c r="E53" s="10"/>
    </row>
    <row r="54" spans="1:5" x14ac:dyDescent="0.2">
      <c r="A54" s="10"/>
      <c r="B54" s="10"/>
      <c r="C54" s="10"/>
      <c r="E54" s="10"/>
    </row>
    <row r="55" spans="1:5" x14ac:dyDescent="0.2">
      <c r="A55" s="10"/>
      <c r="B55" s="10"/>
      <c r="C55" s="10"/>
      <c r="E55" s="10"/>
    </row>
    <row r="56" spans="1:5" ht="21" thickBot="1" x14ac:dyDescent="0.35">
      <c r="A56" s="10"/>
      <c r="B56" s="10"/>
      <c r="C56" s="9" t="s">
        <v>35</v>
      </c>
      <c r="D56" s="40"/>
      <c r="E56" s="40"/>
    </row>
    <row r="57" spans="1:5" ht="17.25" thickBot="1" x14ac:dyDescent="0.3">
      <c r="A57" s="24" t="s">
        <v>10</v>
      </c>
      <c r="C57" s="44" t="s">
        <v>36</v>
      </c>
      <c r="D57" s="21">
        <v>2024</v>
      </c>
      <c r="E57" s="45"/>
    </row>
    <row r="58" spans="1:5" ht="30" x14ac:dyDescent="0.2">
      <c r="A58" s="10"/>
      <c r="B58" s="10"/>
      <c r="C58" s="17" t="s">
        <v>37</v>
      </c>
      <c r="D58" s="55"/>
      <c r="E58" s="56"/>
    </row>
    <row r="59" spans="1:5" ht="15.75" x14ac:dyDescent="0.25">
      <c r="A59" s="10"/>
      <c r="B59" s="10"/>
      <c r="C59" s="17"/>
      <c r="D59" s="31"/>
      <c r="E59" s="57"/>
    </row>
    <row r="60" spans="1:5" ht="15.75" x14ac:dyDescent="0.25">
      <c r="A60" s="10"/>
      <c r="B60" s="10"/>
      <c r="C60" s="27" t="s">
        <v>38</v>
      </c>
      <c r="D60" s="37">
        <v>1141439.96</v>
      </c>
      <c r="E60" s="57"/>
    </row>
    <row r="61" spans="1:5" ht="15.75" x14ac:dyDescent="0.25">
      <c r="A61" s="10"/>
      <c r="B61" s="10"/>
      <c r="C61" s="27" t="s">
        <v>39</v>
      </c>
      <c r="D61" s="37">
        <v>404399.4</v>
      </c>
      <c r="E61" s="57"/>
    </row>
    <row r="62" spans="1:5" x14ac:dyDescent="0.2">
      <c r="A62" s="10"/>
      <c r="B62" s="10"/>
      <c r="C62" s="27" t="s">
        <v>40</v>
      </c>
      <c r="D62" s="58">
        <v>205865.1</v>
      </c>
      <c r="E62" s="56"/>
    </row>
    <row r="63" spans="1:5" ht="16.5" thickBot="1" x14ac:dyDescent="0.3">
      <c r="A63" s="10"/>
      <c r="B63" s="10"/>
      <c r="C63" s="49" t="s">
        <v>41</v>
      </c>
      <c r="D63" s="59">
        <f>+D60+D61+D62</f>
        <v>1751704.46</v>
      </c>
      <c r="E63" s="53"/>
    </row>
    <row r="64" spans="1:5" ht="16.5" thickTop="1" thickBot="1" x14ac:dyDescent="0.25">
      <c r="A64" s="10"/>
      <c r="B64" s="10"/>
      <c r="C64" s="39"/>
      <c r="D64" s="40"/>
      <c r="E64" s="54"/>
    </row>
    <row r="65" spans="1:7" x14ac:dyDescent="0.2">
      <c r="A65" s="10"/>
      <c r="B65" s="10"/>
      <c r="C65" s="10"/>
      <c r="E65" s="10"/>
    </row>
    <row r="66" spans="1:7" ht="21" thickBot="1" x14ac:dyDescent="0.35">
      <c r="A66" s="23" t="s">
        <v>42</v>
      </c>
      <c r="B66" s="23" t="s">
        <v>43</v>
      </c>
      <c r="C66" s="9" t="s">
        <v>44</v>
      </c>
      <c r="D66" s="40"/>
      <c r="E66" s="40"/>
    </row>
    <row r="67" spans="1:7" ht="17.25" thickBot="1" x14ac:dyDescent="0.3">
      <c r="A67" s="10"/>
      <c r="B67" s="10"/>
      <c r="C67" s="44" t="s">
        <v>45</v>
      </c>
      <c r="D67" s="60">
        <v>2024</v>
      </c>
      <c r="E67" s="45"/>
    </row>
    <row r="68" spans="1:7" ht="34.5" customHeight="1" x14ac:dyDescent="0.2">
      <c r="A68" s="10"/>
      <c r="B68" s="10"/>
      <c r="C68" s="17" t="s">
        <v>46</v>
      </c>
      <c r="E68" s="46"/>
    </row>
    <row r="69" spans="1:7" x14ac:dyDescent="0.2">
      <c r="A69" s="10"/>
      <c r="B69" s="10"/>
      <c r="C69" s="27" t="s">
        <v>47</v>
      </c>
      <c r="D69" s="37">
        <v>1076154416.5899999</v>
      </c>
      <c r="E69" s="61"/>
    </row>
    <row r="70" spans="1:7" ht="15.75" x14ac:dyDescent="0.25">
      <c r="A70" s="10"/>
      <c r="B70" s="10"/>
      <c r="C70" s="25" t="s">
        <v>48</v>
      </c>
      <c r="D70" s="62">
        <v>-972483649.63999999</v>
      </c>
      <c r="E70" s="63"/>
    </row>
    <row r="71" spans="1:7" ht="15.75" x14ac:dyDescent="0.25">
      <c r="A71" s="10"/>
      <c r="B71" s="10"/>
      <c r="C71" s="25"/>
      <c r="D71" s="64">
        <f>SUM(D69:D70)</f>
        <v>103670766.94999993</v>
      </c>
      <c r="E71" s="63"/>
    </row>
    <row r="72" spans="1:7" ht="15.75" x14ac:dyDescent="0.25">
      <c r="A72" s="10"/>
      <c r="B72" s="10"/>
      <c r="C72" s="25"/>
      <c r="D72" s="64"/>
      <c r="E72" s="63"/>
    </row>
    <row r="73" spans="1:7" ht="15.75" x14ac:dyDescent="0.25">
      <c r="A73" s="10"/>
      <c r="B73" s="10"/>
      <c r="C73" s="27" t="s">
        <v>49</v>
      </c>
      <c r="D73" s="65">
        <v>529654.80000000005</v>
      </c>
      <c r="E73" s="63"/>
    </row>
    <row r="74" spans="1:7" x14ac:dyDescent="0.2">
      <c r="A74" s="10"/>
      <c r="B74" s="10"/>
      <c r="C74" s="27"/>
      <c r="D74" s="66"/>
      <c r="E74" s="63"/>
    </row>
    <row r="75" spans="1:7" x14ac:dyDescent="0.2">
      <c r="A75" s="10"/>
      <c r="B75" s="10"/>
      <c r="C75" s="27" t="s">
        <v>50</v>
      </c>
      <c r="D75" s="37">
        <v>293923718.17000002</v>
      </c>
      <c r="E75" s="63"/>
    </row>
    <row r="76" spans="1:7" ht="15.75" x14ac:dyDescent="0.25">
      <c r="A76" s="10"/>
      <c r="B76" s="10"/>
      <c r="C76" s="27" t="s">
        <v>51</v>
      </c>
      <c r="D76" s="67">
        <v>-259481580.03</v>
      </c>
      <c r="E76" s="63"/>
    </row>
    <row r="77" spans="1:7" ht="15.75" x14ac:dyDescent="0.25">
      <c r="A77" s="10"/>
      <c r="B77" s="10"/>
      <c r="C77" s="49" t="s">
        <v>52</v>
      </c>
      <c r="D77" s="68">
        <f>SUM(D75:D76)</f>
        <v>34442138.140000015</v>
      </c>
      <c r="E77" s="53"/>
      <c r="G77" s="37">
        <v>138642559.88999996</v>
      </c>
    </row>
    <row r="78" spans="1:7" ht="15.75" hidden="1" x14ac:dyDescent="0.25">
      <c r="A78" s="10"/>
      <c r="B78" s="10"/>
      <c r="C78" s="49" t="s">
        <v>53</v>
      </c>
      <c r="D78" s="43"/>
      <c r="E78" s="53"/>
    </row>
    <row r="79" spans="1:7" ht="15.75" hidden="1" x14ac:dyDescent="0.25">
      <c r="A79" s="10"/>
      <c r="B79" s="10"/>
      <c r="C79" s="49" t="s">
        <v>54</v>
      </c>
      <c r="D79" s="43"/>
      <c r="E79" s="53"/>
    </row>
    <row r="80" spans="1:7" ht="15.75" hidden="1" x14ac:dyDescent="0.25">
      <c r="A80" s="10"/>
      <c r="B80" s="10"/>
      <c r="C80" s="49" t="s">
        <v>55</v>
      </c>
      <c r="D80" s="43"/>
      <c r="E80" s="53"/>
    </row>
    <row r="81" spans="1:5" ht="104.25" customHeight="1" x14ac:dyDescent="0.25">
      <c r="A81" s="23" t="s">
        <v>9</v>
      </c>
      <c r="B81" s="24" t="s">
        <v>10</v>
      </c>
      <c r="C81" s="69" t="s">
        <v>56</v>
      </c>
      <c r="E81" s="46"/>
    </row>
    <row r="82" spans="1:5" ht="15.75" x14ac:dyDescent="0.25">
      <c r="A82" s="10"/>
      <c r="B82" s="10"/>
      <c r="C82" s="27"/>
      <c r="D82" s="70"/>
      <c r="E82" s="61"/>
    </row>
    <row r="83" spans="1:5" x14ac:dyDescent="0.2">
      <c r="A83" s="10"/>
      <c r="B83" s="10"/>
      <c r="C83" s="27" t="s">
        <v>57</v>
      </c>
      <c r="D83" s="71">
        <v>102156800</v>
      </c>
      <c r="E83" s="61"/>
    </row>
    <row r="84" spans="1:5" x14ac:dyDescent="0.2">
      <c r="A84" s="10"/>
      <c r="B84" s="10"/>
      <c r="C84" s="27" t="s">
        <v>58</v>
      </c>
      <c r="D84" s="71">
        <v>134551614.09999999</v>
      </c>
      <c r="E84" s="61"/>
    </row>
    <row r="85" spans="1:5" ht="15.75" x14ac:dyDescent="0.25">
      <c r="A85" s="10"/>
      <c r="B85" s="10"/>
      <c r="C85" s="27" t="s">
        <v>59</v>
      </c>
      <c r="D85" s="67">
        <v>-12255617.57</v>
      </c>
      <c r="E85" s="61"/>
    </row>
    <row r="86" spans="1:5" x14ac:dyDescent="0.2">
      <c r="A86" s="10"/>
      <c r="B86" s="10"/>
      <c r="C86" s="27" t="s">
        <v>60</v>
      </c>
      <c r="D86" s="72">
        <v>0</v>
      </c>
      <c r="E86" s="61"/>
    </row>
    <row r="87" spans="1:5" ht="15.75" x14ac:dyDescent="0.25">
      <c r="A87" s="10"/>
      <c r="B87" s="10"/>
      <c r="C87" s="49" t="s">
        <v>52</v>
      </c>
      <c r="D87" s="73">
        <f>SUM(D83:D86)</f>
        <v>224452796.53</v>
      </c>
      <c r="E87" s="53"/>
    </row>
    <row r="88" spans="1:5" ht="16.5" hidden="1" thickBot="1" x14ac:dyDescent="0.3">
      <c r="A88" s="10"/>
      <c r="B88" s="10"/>
      <c r="C88" s="74" t="s">
        <v>61</v>
      </c>
      <c r="D88" s="43"/>
      <c r="E88" s="53"/>
    </row>
    <row r="89" spans="1:5" ht="9.75" customHeight="1" x14ac:dyDescent="0.25">
      <c r="A89" s="10"/>
      <c r="B89" s="10"/>
      <c r="C89" s="25"/>
      <c r="D89" s="43"/>
      <c r="E89" s="53"/>
    </row>
    <row r="90" spans="1:5" ht="16.5" x14ac:dyDescent="0.25">
      <c r="A90" s="10"/>
      <c r="B90" s="10"/>
      <c r="C90" s="75" t="s">
        <v>62</v>
      </c>
      <c r="D90" s="76">
        <f>+D71+D73+D77+D87</f>
        <v>363095356.41999996</v>
      </c>
      <c r="E90" s="53"/>
    </row>
    <row r="91" spans="1:5" ht="12.75" customHeight="1" x14ac:dyDescent="0.25">
      <c r="A91" s="10"/>
      <c r="B91" s="10"/>
      <c r="C91" s="75"/>
      <c r="D91" s="43"/>
      <c r="E91" s="53"/>
    </row>
    <row r="92" spans="1:5" ht="16.5" thickBot="1" x14ac:dyDescent="0.3">
      <c r="A92" s="10"/>
      <c r="B92" s="10"/>
      <c r="C92" s="25" t="s">
        <v>63</v>
      </c>
      <c r="D92" s="50">
        <f>+D90</f>
        <v>363095356.41999996</v>
      </c>
      <c r="E92" s="53"/>
    </row>
    <row r="93" spans="1:5" ht="8.25" customHeight="1" thickTop="1" thickBot="1" x14ac:dyDescent="0.3">
      <c r="A93" s="10"/>
      <c r="B93" s="10"/>
      <c r="C93" s="74"/>
      <c r="D93" s="40"/>
      <c r="E93" s="54"/>
    </row>
    <row r="94" spans="1:5" ht="14.25" customHeight="1" x14ac:dyDescent="0.25">
      <c r="A94" s="10"/>
      <c r="B94" s="10"/>
      <c r="C94" s="10"/>
      <c r="D94" s="43"/>
      <c r="E94" s="43"/>
    </row>
    <row r="95" spans="1:5" ht="18" customHeight="1" x14ac:dyDescent="0.3">
      <c r="A95" s="10"/>
      <c r="B95" s="10"/>
      <c r="C95" s="77" t="s">
        <v>64</v>
      </c>
      <c r="D95" s="77"/>
      <c r="E95" s="77"/>
    </row>
    <row r="96" spans="1:5" ht="18" customHeight="1" thickBot="1" x14ac:dyDescent="0.35">
      <c r="A96" s="10"/>
      <c r="B96" s="10"/>
      <c r="C96" s="9" t="s">
        <v>65</v>
      </c>
      <c r="E96" s="10"/>
    </row>
    <row r="97" spans="1:5" ht="17.25" thickBot="1" x14ac:dyDescent="0.3">
      <c r="A97" s="10"/>
      <c r="B97" s="10"/>
      <c r="C97" s="44" t="s">
        <v>66</v>
      </c>
      <c r="D97" s="21">
        <v>2024</v>
      </c>
      <c r="E97" s="45"/>
    </row>
    <row r="98" spans="1:5" ht="30" x14ac:dyDescent="0.2">
      <c r="A98" s="10"/>
      <c r="B98" s="10"/>
      <c r="C98" s="17" t="s">
        <v>67</v>
      </c>
      <c r="E98" s="46"/>
    </row>
    <row r="99" spans="1:5" ht="10.5" customHeight="1" x14ac:dyDescent="0.2">
      <c r="A99" s="10"/>
      <c r="B99" s="10"/>
      <c r="C99" s="17"/>
      <c r="E99" s="46"/>
    </row>
    <row r="100" spans="1:5" x14ac:dyDescent="0.2">
      <c r="A100" s="10"/>
      <c r="B100" s="48"/>
      <c r="C100" s="78" t="s">
        <v>68</v>
      </c>
      <c r="D100" s="37">
        <v>110007.64</v>
      </c>
      <c r="E100" s="46"/>
    </row>
    <row r="101" spans="1:5" x14ac:dyDescent="0.2">
      <c r="A101" s="10"/>
      <c r="B101" s="48"/>
      <c r="C101" s="27" t="s">
        <v>69</v>
      </c>
      <c r="D101" s="37">
        <v>7694977.5199999996</v>
      </c>
      <c r="E101" s="46"/>
    </row>
    <row r="102" spans="1:5" ht="16.5" thickBot="1" x14ac:dyDescent="0.3">
      <c r="A102" s="10"/>
      <c r="B102" s="10"/>
      <c r="C102" s="25" t="s">
        <v>70</v>
      </c>
      <c r="D102" s="59">
        <f>+D100+D101</f>
        <v>7804985.1599999992</v>
      </c>
      <c r="E102" s="53"/>
    </row>
    <row r="103" spans="1:5" ht="15.75" customHeight="1" thickTop="1" x14ac:dyDescent="0.25">
      <c r="A103" s="10"/>
      <c r="B103" s="10"/>
      <c r="C103" s="25"/>
      <c r="D103" s="43"/>
      <c r="E103" s="53"/>
    </row>
    <row r="104" spans="1:5" ht="16.5" x14ac:dyDescent="0.25">
      <c r="A104" s="10"/>
      <c r="B104" s="10"/>
      <c r="C104" s="75" t="s">
        <v>71</v>
      </c>
      <c r="D104" s="31"/>
      <c r="E104" s="57"/>
    </row>
    <row r="105" spans="1:5" ht="30" x14ac:dyDescent="0.25">
      <c r="A105" s="23" t="s">
        <v>9</v>
      </c>
      <c r="B105" s="24" t="s">
        <v>10</v>
      </c>
      <c r="C105" s="17" t="s">
        <v>72</v>
      </c>
      <c r="E105" s="46"/>
    </row>
    <row r="106" spans="1:5" ht="8.25" customHeight="1" x14ac:dyDescent="0.25">
      <c r="A106" s="23"/>
      <c r="B106" s="24"/>
      <c r="C106" s="17"/>
      <c r="E106" s="46"/>
    </row>
    <row r="107" spans="1:5" ht="15.75" x14ac:dyDescent="0.25">
      <c r="A107" s="23"/>
      <c r="B107" s="24"/>
      <c r="C107" s="17" t="s">
        <v>73</v>
      </c>
      <c r="D107" s="79">
        <f>9620.39+193655+20651.74+283063.39+3824.4+38243.97</f>
        <v>549058.89</v>
      </c>
      <c r="E107" s="46"/>
    </row>
    <row r="108" spans="1:5" ht="15.75" x14ac:dyDescent="0.25">
      <c r="A108" s="23"/>
      <c r="B108" s="24"/>
      <c r="C108" s="17" t="s">
        <v>74</v>
      </c>
      <c r="D108" s="79">
        <v>35552186.82</v>
      </c>
      <c r="E108" s="46"/>
    </row>
    <row r="109" spans="1:5" ht="15.75" x14ac:dyDescent="0.25">
      <c r="A109" s="23"/>
      <c r="B109" s="24"/>
      <c r="C109" s="27" t="s">
        <v>75</v>
      </c>
      <c r="D109" s="79">
        <v>446655.88</v>
      </c>
      <c r="E109" s="46"/>
    </row>
    <row r="110" spans="1:5" ht="16.5" thickBot="1" x14ac:dyDescent="0.3">
      <c r="A110" s="10"/>
      <c r="B110" s="10"/>
      <c r="C110" s="80" t="s">
        <v>76</v>
      </c>
      <c r="D110" s="59">
        <f>+D107+D108+D109</f>
        <v>36547901.590000004</v>
      </c>
      <c r="E110" s="81"/>
    </row>
    <row r="111" spans="1:5" ht="9" customHeight="1" thickTop="1" x14ac:dyDescent="0.25">
      <c r="A111" s="10"/>
      <c r="B111" s="10"/>
      <c r="C111" s="80"/>
      <c r="D111" s="70"/>
      <c r="E111" s="81"/>
    </row>
    <row r="112" spans="1:5" ht="16.5" thickBot="1" x14ac:dyDescent="0.3">
      <c r="A112" s="10"/>
      <c r="B112" s="10"/>
      <c r="C112" s="25" t="s">
        <v>77</v>
      </c>
      <c r="D112" s="82">
        <f>+D102+D110</f>
        <v>44352886.75</v>
      </c>
      <c r="E112" s="81"/>
    </row>
    <row r="113" spans="1:5" ht="9" customHeight="1" thickTop="1" thickBot="1" x14ac:dyDescent="0.25">
      <c r="A113" s="10"/>
      <c r="B113" s="10"/>
      <c r="C113" s="39"/>
      <c r="D113" s="40"/>
      <c r="E113" s="54"/>
    </row>
    <row r="114" spans="1:5" ht="9" customHeight="1" x14ac:dyDescent="0.2">
      <c r="A114" s="10"/>
      <c r="B114" s="10"/>
      <c r="C114" s="10"/>
      <c r="E114" s="10"/>
    </row>
    <row r="115" spans="1:5" ht="9" customHeight="1" x14ac:dyDescent="0.2">
      <c r="A115" s="10"/>
      <c r="B115" s="10"/>
      <c r="C115" s="10"/>
      <c r="E115" s="10"/>
    </row>
    <row r="116" spans="1:5" ht="11.25" customHeight="1" x14ac:dyDescent="0.2">
      <c r="A116" s="10"/>
      <c r="B116" s="10"/>
      <c r="C116" s="10"/>
      <c r="E116" s="10"/>
    </row>
    <row r="117" spans="1:5" ht="11.25" customHeight="1" x14ac:dyDescent="0.2">
      <c r="A117" s="10"/>
      <c r="B117" s="10"/>
      <c r="C117" s="10"/>
      <c r="E117" s="10"/>
    </row>
    <row r="118" spans="1:5" ht="11.25" customHeight="1" x14ac:dyDescent="0.2">
      <c r="A118" s="10"/>
      <c r="B118" s="10"/>
      <c r="C118" s="10"/>
      <c r="E118" s="10"/>
    </row>
    <row r="119" spans="1:5" ht="11.25" customHeight="1" x14ac:dyDescent="0.2">
      <c r="A119" s="10"/>
      <c r="B119" s="10"/>
      <c r="C119" s="10"/>
      <c r="E119" s="10"/>
    </row>
    <row r="120" spans="1:5" ht="6.75" customHeight="1" x14ac:dyDescent="0.2">
      <c r="A120" s="10"/>
      <c r="B120" s="10"/>
      <c r="C120" s="10"/>
      <c r="E120" s="10"/>
    </row>
    <row r="121" spans="1:5" ht="21" customHeight="1" thickBot="1" x14ac:dyDescent="0.35">
      <c r="A121" s="10"/>
      <c r="B121" s="10"/>
      <c r="C121" s="9" t="s">
        <v>78</v>
      </c>
      <c r="E121" s="10"/>
    </row>
    <row r="122" spans="1:5" ht="17.25" thickBot="1" x14ac:dyDescent="0.3">
      <c r="A122" s="10"/>
      <c r="B122" s="10"/>
      <c r="C122" s="44" t="s">
        <v>79</v>
      </c>
      <c r="D122" s="21">
        <v>2024</v>
      </c>
      <c r="E122" s="45"/>
    </row>
    <row r="123" spans="1:5" ht="45" x14ac:dyDescent="0.2">
      <c r="A123" s="10"/>
      <c r="B123" s="10"/>
      <c r="C123" s="17" t="s">
        <v>80</v>
      </c>
      <c r="E123" s="46"/>
    </row>
    <row r="124" spans="1:5" ht="9.75" customHeight="1" x14ac:dyDescent="0.2">
      <c r="A124" s="10"/>
      <c r="B124" s="10"/>
      <c r="C124" s="17"/>
      <c r="E124" s="46"/>
    </row>
    <row r="125" spans="1:5" x14ac:dyDescent="0.2">
      <c r="A125" s="10"/>
      <c r="B125" s="48"/>
      <c r="C125" s="27" t="s">
        <v>81</v>
      </c>
      <c r="D125" s="83">
        <v>1033845.21</v>
      </c>
      <c r="E125" s="84"/>
    </row>
    <row r="126" spans="1:5" ht="16.5" thickBot="1" x14ac:dyDescent="0.3">
      <c r="A126" s="10"/>
      <c r="B126" s="10"/>
      <c r="C126" s="25" t="s">
        <v>82</v>
      </c>
      <c r="D126" s="59">
        <f>SUM(D125:D125)</f>
        <v>1033845.21</v>
      </c>
      <c r="E126" s="53"/>
    </row>
    <row r="127" spans="1:5" ht="4.5" customHeight="1" thickTop="1" thickBot="1" x14ac:dyDescent="0.25">
      <c r="A127" s="10"/>
      <c r="B127" s="10"/>
      <c r="C127" s="39"/>
      <c r="D127" s="40"/>
      <c r="E127" s="54"/>
    </row>
    <row r="128" spans="1:5" x14ac:dyDescent="0.2">
      <c r="A128" s="10"/>
      <c r="B128" s="10"/>
      <c r="C128" s="10"/>
      <c r="E128" s="10"/>
    </row>
    <row r="129" spans="1:5" x14ac:dyDescent="0.2">
      <c r="A129" s="10"/>
      <c r="B129" s="10"/>
      <c r="C129" s="10"/>
      <c r="E129" s="10"/>
    </row>
    <row r="130" spans="1:5" ht="20.25" x14ac:dyDescent="0.3">
      <c r="A130" s="10"/>
      <c r="B130" s="10"/>
      <c r="C130" s="77" t="s">
        <v>83</v>
      </c>
      <c r="D130" s="77"/>
      <c r="E130" s="77"/>
    </row>
    <row r="131" spans="1:5" ht="21" thickBot="1" x14ac:dyDescent="0.35">
      <c r="A131" s="10"/>
      <c r="B131" s="10"/>
      <c r="C131" s="9" t="s">
        <v>84</v>
      </c>
      <c r="E131" s="10"/>
    </row>
    <row r="132" spans="1:5" ht="17.25" thickBot="1" x14ac:dyDescent="0.3">
      <c r="A132" s="10"/>
      <c r="B132" s="10"/>
      <c r="C132" s="44" t="s">
        <v>85</v>
      </c>
      <c r="D132" s="21">
        <v>2024</v>
      </c>
      <c r="E132" s="45"/>
    </row>
    <row r="133" spans="1:5" ht="91.5" x14ac:dyDescent="0.2">
      <c r="A133" s="10"/>
      <c r="B133" s="10"/>
      <c r="C133" s="17" t="s">
        <v>86</v>
      </c>
      <c r="E133" s="46"/>
    </row>
    <row r="134" spans="1:5" x14ac:dyDescent="0.2">
      <c r="A134" s="10"/>
      <c r="B134" s="10"/>
      <c r="C134" s="17"/>
      <c r="E134" s="46"/>
    </row>
    <row r="135" spans="1:5" ht="15.75" x14ac:dyDescent="0.25">
      <c r="A135" s="10"/>
      <c r="B135" s="48"/>
      <c r="C135" s="27" t="s">
        <v>87</v>
      </c>
      <c r="D135" s="37">
        <f>25481444.1+54623341.18</f>
        <v>80104785.280000001</v>
      </c>
      <c r="E135" s="85"/>
    </row>
    <row r="136" spans="1:5" x14ac:dyDescent="0.2">
      <c r="A136" s="10"/>
      <c r="B136" s="10"/>
      <c r="C136" s="27" t="s">
        <v>88</v>
      </c>
      <c r="D136" s="37">
        <v>439818036.30000001</v>
      </c>
      <c r="E136" s="61"/>
    </row>
    <row r="137" spans="1:5" ht="15.75" x14ac:dyDescent="0.25">
      <c r="A137" s="10"/>
      <c r="B137" s="10"/>
      <c r="C137" s="27" t="s">
        <v>89</v>
      </c>
      <c r="D137" s="86">
        <v>179474487.79999998</v>
      </c>
      <c r="E137" s="87"/>
    </row>
    <row r="138" spans="1:5" ht="16.5" thickBot="1" x14ac:dyDescent="0.3">
      <c r="A138" s="10"/>
      <c r="B138" s="10"/>
      <c r="C138" s="25" t="s">
        <v>90</v>
      </c>
      <c r="D138" s="59">
        <f>+D135+D136+D137</f>
        <v>699397309.38</v>
      </c>
      <c r="E138" s="53"/>
    </row>
    <row r="139" spans="1:5" ht="16.5" thickTop="1" thickBot="1" x14ac:dyDescent="0.25">
      <c r="A139" s="10"/>
      <c r="B139" s="10"/>
      <c r="C139" s="39"/>
      <c r="D139" s="40"/>
      <c r="E139" s="54"/>
    </row>
    <row r="140" spans="1:5" x14ac:dyDescent="0.2">
      <c r="A140" s="10"/>
      <c r="B140" s="10"/>
      <c r="C140" s="10"/>
      <c r="E140" s="10"/>
    </row>
    <row r="141" spans="1:5" x14ac:dyDescent="0.2">
      <c r="A141" s="10"/>
      <c r="B141" s="10"/>
      <c r="C141" s="10"/>
      <c r="E141" s="10"/>
    </row>
    <row r="142" spans="1:5" ht="20.25" x14ac:dyDescent="0.3">
      <c r="A142" s="10"/>
      <c r="B142" s="10"/>
      <c r="C142" s="77" t="s">
        <v>91</v>
      </c>
      <c r="D142" s="77"/>
      <c r="E142" s="77"/>
    </row>
    <row r="143" spans="1:5" ht="21" thickBot="1" x14ac:dyDescent="0.35">
      <c r="A143" s="10"/>
      <c r="B143" s="10"/>
      <c r="C143" s="9" t="s">
        <v>92</v>
      </c>
      <c r="E143" s="10"/>
    </row>
    <row r="144" spans="1:5" ht="17.25" thickBot="1" x14ac:dyDescent="0.3">
      <c r="A144" s="10"/>
      <c r="B144" s="10"/>
      <c r="C144" s="44" t="s">
        <v>93</v>
      </c>
      <c r="D144" s="21">
        <v>2024</v>
      </c>
      <c r="E144" s="45"/>
    </row>
    <row r="145" spans="1:5" ht="15.75" x14ac:dyDescent="0.25">
      <c r="A145" s="10"/>
      <c r="B145" s="10"/>
      <c r="C145" s="88"/>
      <c r="D145" s="43"/>
      <c r="E145" s="61"/>
    </row>
    <row r="146" spans="1:5" ht="15.75" x14ac:dyDescent="0.25">
      <c r="A146" s="10"/>
      <c r="B146" s="24" t="s">
        <v>10</v>
      </c>
      <c r="C146" s="88" t="s">
        <v>94</v>
      </c>
      <c r="D146" s="43"/>
      <c r="E146" s="61"/>
    </row>
    <row r="147" spans="1:5" x14ac:dyDescent="0.2">
      <c r="A147" s="10"/>
      <c r="B147" s="89">
        <v>4102020005</v>
      </c>
      <c r="C147" s="90" t="s">
        <v>95</v>
      </c>
      <c r="D147" s="37">
        <v>374485141.98000002</v>
      </c>
      <c r="E147" s="61"/>
    </row>
    <row r="148" spans="1:5" x14ac:dyDescent="0.2">
      <c r="A148" s="10"/>
      <c r="B148" s="89">
        <v>4102980002</v>
      </c>
      <c r="C148" s="90" t="s">
        <v>96</v>
      </c>
      <c r="D148" s="37">
        <v>83188.12000000001</v>
      </c>
      <c r="E148" s="61"/>
    </row>
    <row r="149" spans="1:5" x14ac:dyDescent="0.2">
      <c r="A149" s="10"/>
      <c r="B149" s="89">
        <v>410202003</v>
      </c>
      <c r="C149" s="90" t="s">
        <v>97</v>
      </c>
      <c r="D149" s="37">
        <v>378020</v>
      </c>
      <c r="E149" s="61"/>
    </row>
    <row r="150" spans="1:5" x14ac:dyDescent="0.2">
      <c r="A150" s="10"/>
      <c r="B150" s="89">
        <v>4102980004</v>
      </c>
      <c r="C150" s="27" t="s">
        <v>98</v>
      </c>
      <c r="D150" s="37">
        <v>28407.06</v>
      </c>
      <c r="E150" s="61"/>
    </row>
    <row r="151" spans="1:5" x14ac:dyDescent="0.2">
      <c r="A151" s="10"/>
      <c r="B151" s="89">
        <v>4102980998</v>
      </c>
      <c r="C151" s="27" t="s">
        <v>99</v>
      </c>
      <c r="D151" s="37">
        <v>2619791.04</v>
      </c>
      <c r="E151" s="61"/>
    </row>
    <row r="152" spans="1:5" ht="14.45" customHeight="1" x14ac:dyDescent="0.2">
      <c r="A152" s="10"/>
      <c r="B152" s="89">
        <v>4102980003</v>
      </c>
      <c r="C152" s="90" t="s">
        <v>100</v>
      </c>
      <c r="D152" s="37">
        <v>79943.44</v>
      </c>
      <c r="E152" s="61"/>
    </row>
    <row r="153" spans="1:5" hidden="1" x14ac:dyDescent="0.2">
      <c r="A153" s="10"/>
      <c r="B153" s="89"/>
      <c r="C153" s="91" t="s">
        <v>101</v>
      </c>
      <c r="D153" s="92">
        <v>0</v>
      </c>
      <c r="E153" s="61"/>
    </row>
    <row r="154" spans="1:5" ht="16.5" thickBot="1" x14ac:dyDescent="0.3">
      <c r="A154" s="10"/>
      <c r="B154" s="48"/>
      <c r="C154" s="49" t="s">
        <v>102</v>
      </c>
      <c r="D154" s="59">
        <f>+D147+D148+D149+D150+D151+D152+D153</f>
        <v>377674491.64000005</v>
      </c>
      <c r="E154" s="53"/>
    </row>
    <row r="155" spans="1:5" ht="17.25" thickTop="1" thickBot="1" x14ac:dyDescent="0.3">
      <c r="A155" s="10"/>
      <c r="B155" s="10"/>
      <c r="C155" s="93"/>
      <c r="D155" s="94"/>
      <c r="E155" s="95"/>
    </row>
    <row r="156" spans="1:5" x14ac:dyDescent="0.2">
      <c r="A156" s="10"/>
      <c r="B156" s="10"/>
      <c r="C156" s="10"/>
      <c r="D156" s="71"/>
      <c r="E156" s="10"/>
    </row>
    <row r="157" spans="1:5" ht="26.25" customHeight="1" thickBot="1" x14ac:dyDescent="0.35">
      <c r="A157" s="10"/>
      <c r="B157" s="10"/>
      <c r="C157" s="9" t="s">
        <v>103</v>
      </c>
      <c r="E157" s="10"/>
    </row>
    <row r="158" spans="1:5" ht="17.25" thickBot="1" x14ac:dyDescent="0.3">
      <c r="A158" s="10"/>
      <c r="B158" s="10"/>
      <c r="C158" s="44" t="s">
        <v>104</v>
      </c>
      <c r="D158" s="21">
        <v>2024</v>
      </c>
      <c r="E158" s="45"/>
    </row>
    <row r="159" spans="1:5" ht="55.5" customHeight="1" x14ac:dyDescent="0.25">
      <c r="A159" s="23" t="s">
        <v>9</v>
      </c>
      <c r="B159" s="24" t="s">
        <v>10</v>
      </c>
      <c r="C159" s="17" t="s">
        <v>105</v>
      </c>
      <c r="E159" s="46"/>
    </row>
    <row r="160" spans="1:5" ht="30" x14ac:dyDescent="0.2">
      <c r="A160" s="10"/>
      <c r="B160" s="89">
        <v>4105010002</v>
      </c>
      <c r="C160" s="96" t="s">
        <v>106</v>
      </c>
      <c r="D160" s="37">
        <v>155119.4</v>
      </c>
      <c r="E160" s="97"/>
    </row>
    <row r="161" spans="1:5" ht="16.5" thickBot="1" x14ac:dyDescent="0.3">
      <c r="A161" s="10"/>
      <c r="B161" s="98"/>
      <c r="C161" s="88" t="s">
        <v>107</v>
      </c>
      <c r="D161" s="59">
        <f>+D160</f>
        <v>155119.4</v>
      </c>
      <c r="E161" s="99"/>
    </row>
    <row r="162" spans="1:5" ht="17.25" thickTop="1" thickBot="1" x14ac:dyDescent="0.3">
      <c r="A162" s="10"/>
      <c r="B162" s="98"/>
      <c r="C162" s="74"/>
      <c r="D162" s="94"/>
      <c r="E162" s="54"/>
    </row>
    <row r="163" spans="1:5" x14ac:dyDescent="0.2">
      <c r="A163" s="10"/>
      <c r="B163" s="98"/>
      <c r="C163" s="10"/>
      <c r="D163" s="71"/>
      <c r="E163" s="10"/>
    </row>
    <row r="164" spans="1:5" ht="16.5" customHeight="1" x14ac:dyDescent="0.2">
      <c r="A164" s="10"/>
      <c r="B164" s="98"/>
      <c r="C164" s="10"/>
      <c r="D164" s="71"/>
      <c r="E164" s="10"/>
    </row>
    <row r="165" spans="1:5" ht="16.5" customHeight="1" x14ac:dyDescent="0.2">
      <c r="A165" s="10"/>
      <c r="B165" s="98"/>
      <c r="C165" s="10"/>
      <c r="D165" s="71"/>
      <c r="E165" s="10"/>
    </row>
    <row r="166" spans="1:5" ht="16.5" customHeight="1" x14ac:dyDescent="0.2">
      <c r="A166" s="10"/>
      <c r="B166" s="98"/>
      <c r="C166" s="10"/>
      <c r="D166" s="71"/>
      <c r="E166" s="10"/>
    </row>
    <row r="167" spans="1:5" ht="16.5" customHeight="1" x14ac:dyDescent="0.2">
      <c r="A167" s="10"/>
      <c r="B167" s="98"/>
      <c r="C167" s="10"/>
      <c r="D167" s="71"/>
      <c r="E167" s="10"/>
    </row>
    <row r="168" spans="1:5" ht="16.5" customHeight="1" x14ac:dyDescent="0.2">
      <c r="A168" s="10"/>
      <c r="B168" s="98"/>
      <c r="C168" s="10"/>
      <c r="D168" s="71"/>
      <c r="E168" s="10"/>
    </row>
    <row r="169" spans="1:5" ht="16.5" customHeight="1" x14ac:dyDescent="0.2">
      <c r="A169" s="10"/>
      <c r="B169" s="98"/>
      <c r="C169" s="10"/>
      <c r="D169" s="71"/>
      <c r="E169" s="10"/>
    </row>
    <row r="170" spans="1:5" ht="16.5" customHeight="1" x14ac:dyDescent="0.2">
      <c r="A170" s="10"/>
      <c r="B170" s="98"/>
      <c r="C170" s="10"/>
      <c r="D170" s="71"/>
      <c r="E170" s="10"/>
    </row>
    <row r="171" spans="1:5" ht="16.5" customHeight="1" x14ac:dyDescent="0.2">
      <c r="A171" s="10"/>
      <c r="B171" s="98"/>
      <c r="C171" s="10"/>
      <c r="D171" s="71"/>
      <c r="E171" s="10"/>
    </row>
    <row r="172" spans="1:5" ht="20.25" x14ac:dyDescent="0.3">
      <c r="A172" s="10"/>
      <c r="B172" s="98"/>
      <c r="C172" s="77" t="s">
        <v>108</v>
      </c>
      <c r="D172" s="77"/>
      <c r="E172" s="77"/>
    </row>
    <row r="173" spans="1:5" ht="27.75" customHeight="1" thickBot="1" x14ac:dyDescent="0.35">
      <c r="A173" s="10"/>
      <c r="B173" s="98"/>
      <c r="C173" s="9" t="s">
        <v>109</v>
      </c>
      <c r="E173" s="10"/>
    </row>
    <row r="174" spans="1:5" ht="17.25" thickBot="1" x14ac:dyDescent="0.3">
      <c r="A174" s="10"/>
      <c r="B174" s="98"/>
      <c r="C174" s="100" t="s">
        <v>110</v>
      </c>
      <c r="D174" s="21">
        <v>2024</v>
      </c>
      <c r="E174" s="45"/>
    </row>
    <row r="175" spans="1:5" ht="35.25" customHeight="1" x14ac:dyDescent="0.2">
      <c r="A175" s="10"/>
      <c r="C175" s="90" t="s">
        <v>111</v>
      </c>
      <c r="E175" s="46"/>
    </row>
    <row r="176" spans="1:5" ht="15.75" x14ac:dyDescent="0.25">
      <c r="A176" s="23" t="s">
        <v>9</v>
      </c>
      <c r="B176" s="24" t="s">
        <v>10</v>
      </c>
      <c r="C176" s="90"/>
      <c r="E176" s="46"/>
    </row>
    <row r="177" spans="1:5" x14ac:dyDescent="0.2">
      <c r="A177" s="10" t="s">
        <v>112</v>
      </c>
      <c r="B177" s="48" t="s">
        <v>113</v>
      </c>
      <c r="C177" s="27" t="s">
        <v>114</v>
      </c>
      <c r="D177" s="83">
        <f>124412430.68-2946026.02</f>
        <v>121466404.66000001</v>
      </c>
      <c r="E177" s="46"/>
    </row>
    <row r="178" spans="1:5" x14ac:dyDescent="0.2">
      <c r="A178" s="10" t="s">
        <v>115</v>
      </c>
      <c r="B178" s="89">
        <v>51010100020004</v>
      </c>
      <c r="C178" s="27" t="s">
        <v>116</v>
      </c>
      <c r="D178" s="83">
        <v>16800000</v>
      </c>
      <c r="E178" s="84"/>
    </row>
    <row r="179" spans="1:5" x14ac:dyDescent="0.2">
      <c r="A179" s="10" t="s">
        <v>117</v>
      </c>
      <c r="B179" s="48" t="s">
        <v>118</v>
      </c>
      <c r="C179" s="27" t="s">
        <v>119</v>
      </c>
      <c r="D179" s="83">
        <v>134768.68</v>
      </c>
      <c r="E179" s="84"/>
    </row>
    <row r="180" spans="1:5" x14ac:dyDescent="0.2">
      <c r="A180" s="10" t="s">
        <v>120</v>
      </c>
      <c r="B180" s="48" t="s">
        <v>121</v>
      </c>
      <c r="C180" s="27" t="s">
        <v>122</v>
      </c>
      <c r="D180" s="83">
        <v>8986980</v>
      </c>
      <c r="E180" s="84"/>
    </row>
    <row r="181" spans="1:5" x14ac:dyDescent="0.2">
      <c r="A181" s="10" t="s">
        <v>123</v>
      </c>
      <c r="B181" s="48" t="s">
        <v>124</v>
      </c>
      <c r="C181" s="27" t="s">
        <v>125</v>
      </c>
      <c r="D181" s="83">
        <v>510000</v>
      </c>
      <c r="E181" s="84"/>
    </row>
    <row r="182" spans="1:5" x14ac:dyDescent="0.2">
      <c r="A182" s="10" t="s">
        <v>126</v>
      </c>
      <c r="B182" s="48" t="s">
        <v>127</v>
      </c>
      <c r="C182" s="27" t="s">
        <v>128</v>
      </c>
      <c r="D182" s="83">
        <v>35000</v>
      </c>
      <c r="E182" s="84"/>
    </row>
    <row r="183" spans="1:5" x14ac:dyDescent="0.2">
      <c r="A183" s="10" t="s">
        <v>129</v>
      </c>
      <c r="B183" s="48" t="s">
        <v>130</v>
      </c>
      <c r="C183" s="27" t="s">
        <v>131</v>
      </c>
      <c r="D183" s="83">
        <v>8429131.290000001</v>
      </c>
      <c r="E183" s="84"/>
    </row>
    <row r="184" spans="1:5" x14ac:dyDescent="0.2">
      <c r="A184" s="10" t="s">
        <v>132</v>
      </c>
      <c r="B184" s="48" t="s">
        <v>133</v>
      </c>
      <c r="C184" s="27" t="s">
        <v>134</v>
      </c>
      <c r="D184" s="83">
        <v>600000</v>
      </c>
      <c r="E184" s="84"/>
    </row>
    <row r="185" spans="1:5" x14ac:dyDescent="0.2">
      <c r="A185" s="10" t="s">
        <v>135</v>
      </c>
      <c r="B185" s="48" t="s">
        <v>136</v>
      </c>
      <c r="C185" s="27" t="s">
        <v>137</v>
      </c>
      <c r="D185" s="83">
        <v>304208.27</v>
      </c>
      <c r="E185" s="84"/>
    </row>
    <row r="186" spans="1:5" x14ac:dyDescent="0.2">
      <c r="A186" s="10" t="s">
        <v>135</v>
      </c>
      <c r="B186" s="48" t="s">
        <v>136</v>
      </c>
      <c r="C186" s="27" t="s">
        <v>138</v>
      </c>
      <c r="D186" s="83">
        <v>318382.77</v>
      </c>
      <c r="E186" s="84"/>
    </row>
    <row r="187" spans="1:5" ht="15.75" x14ac:dyDescent="0.25">
      <c r="A187" s="10"/>
      <c r="B187" s="89"/>
      <c r="C187" s="25" t="s">
        <v>139</v>
      </c>
      <c r="D187" s="101">
        <f>SUM(D177:D186)</f>
        <v>157584875.67000005</v>
      </c>
      <c r="E187" s="84"/>
    </row>
    <row r="188" spans="1:5" ht="15.75" x14ac:dyDescent="0.25">
      <c r="A188" s="10"/>
      <c r="C188" s="25"/>
      <c r="D188" s="102"/>
      <c r="E188" s="84"/>
    </row>
    <row r="189" spans="1:5" x14ac:dyDescent="0.2">
      <c r="A189" s="10" t="s">
        <v>140</v>
      </c>
      <c r="B189" s="89">
        <v>51010100080001</v>
      </c>
      <c r="C189" s="27" t="s">
        <v>141</v>
      </c>
      <c r="D189" s="83">
        <v>4519261.29</v>
      </c>
      <c r="E189" s="84"/>
    </row>
    <row r="190" spans="1:5" x14ac:dyDescent="0.2">
      <c r="A190" s="10" t="s">
        <v>142</v>
      </c>
      <c r="B190" s="89">
        <v>51010100080002</v>
      </c>
      <c r="C190" s="27" t="s">
        <v>143</v>
      </c>
      <c r="D190" s="83">
        <v>764894.44</v>
      </c>
      <c r="E190" s="84"/>
    </row>
    <row r="191" spans="1:5" ht="15.75" x14ac:dyDescent="0.25">
      <c r="A191" s="10"/>
      <c r="B191" s="89"/>
      <c r="C191" s="25" t="s">
        <v>139</v>
      </c>
      <c r="D191" s="68">
        <f>+D189+D190</f>
        <v>5284155.7300000004</v>
      </c>
      <c r="E191" s="46"/>
    </row>
    <row r="192" spans="1:5" x14ac:dyDescent="0.2">
      <c r="A192" s="10"/>
      <c r="B192" s="89"/>
      <c r="C192" s="27"/>
      <c r="D192" s="83"/>
      <c r="E192" s="84"/>
    </row>
    <row r="193" spans="1:5" ht="16.5" thickBot="1" x14ac:dyDescent="0.3">
      <c r="A193" s="10"/>
      <c r="B193" s="89"/>
      <c r="C193" s="49" t="s">
        <v>144</v>
      </c>
      <c r="D193" s="82">
        <f>+D187+D191</f>
        <v>162869031.40000004</v>
      </c>
      <c r="E193" s="53"/>
    </row>
    <row r="194" spans="1:5" ht="16.5" thickTop="1" thickBot="1" x14ac:dyDescent="0.25">
      <c r="A194" s="10"/>
      <c r="B194" s="89"/>
      <c r="C194" s="39"/>
      <c r="D194" s="40"/>
      <c r="E194" s="54"/>
    </row>
    <row r="195" spans="1:5" x14ac:dyDescent="0.2">
      <c r="A195" s="10"/>
      <c r="B195" s="89"/>
      <c r="C195" s="10"/>
      <c r="E195" s="10"/>
    </row>
    <row r="196" spans="1:5" x14ac:dyDescent="0.2">
      <c r="A196" s="10"/>
      <c r="B196" s="89"/>
      <c r="C196" s="10"/>
      <c r="E196" s="10"/>
    </row>
    <row r="197" spans="1:5" ht="21" thickBot="1" x14ac:dyDescent="0.35">
      <c r="A197" s="10"/>
      <c r="B197" s="89"/>
      <c r="C197" s="9" t="s">
        <v>145</v>
      </c>
      <c r="E197" s="10"/>
    </row>
    <row r="198" spans="1:5" ht="17.25" thickBot="1" x14ac:dyDescent="0.3">
      <c r="A198" s="10"/>
      <c r="B198" s="89"/>
      <c r="C198" s="103" t="s">
        <v>146</v>
      </c>
      <c r="D198" s="21">
        <v>2024</v>
      </c>
      <c r="E198" s="45"/>
    </row>
    <row r="199" spans="1:5" x14ac:dyDescent="0.2">
      <c r="A199" s="10"/>
      <c r="B199" s="89"/>
      <c r="C199" s="27"/>
      <c r="E199" s="46"/>
    </row>
    <row r="200" spans="1:5" ht="33" customHeight="1" x14ac:dyDescent="0.2">
      <c r="A200" s="10"/>
      <c r="B200" s="89"/>
      <c r="C200" s="69" t="s">
        <v>147</v>
      </c>
      <c r="E200" s="46"/>
    </row>
    <row r="201" spans="1:5" ht="15.75" x14ac:dyDescent="0.25">
      <c r="A201" s="23" t="s">
        <v>9</v>
      </c>
      <c r="B201" s="24" t="s">
        <v>10</v>
      </c>
      <c r="C201" s="27"/>
      <c r="E201" s="46"/>
    </row>
    <row r="202" spans="1:5" ht="15.75" x14ac:dyDescent="0.25">
      <c r="A202" s="23"/>
      <c r="B202" s="24"/>
      <c r="C202" s="27" t="s">
        <v>148</v>
      </c>
      <c r="D202" s="83">
        <v>10677.36</v>
      </c>
      <c r="E202" s="46"/>
    </row>
    <row r="203" spans="1:5" x14ac:dyDescent="0.2">
      <c r="A203" s="10" t="s">
        <v>149</v>
      </c>
      <c r="B203" s="104">
        <v>5.1010200010001E+16</v>
      </c>
      <c r="C203" s="27" t="s">
        <v>150</v>
      </c>
      <c r="D203" s="83">
        <v>1869171.6</v>
      </c>
      <c r="E203" s="84"/>
    </row>
    <row r="204" spans="1:5" x14ac:dyDescent="0.2">
      <c r="A204" s="10" t="s">
        <v>151</v>
      </c>
      <c r="B204" s="105">
        <v>5.1010200010001E+16</v>
      </c>
      <c r="C204" s="27" t="s">
        <v>152</v>
      </c>
      <c r="D204" s="83">
        <v>738143.04</v>
      </c>
      <c r="E204" s="84"/>
    </row>
    <row r="205" spans="1:5" x14ac:dyDescent="0.2">
      <c r="A205" s="10" t="s">
        <v>153</v>
      </c>
      <c r="B205" s="106">
        <v>5.1010200010002E+16</v>
      </c>
      <c r="C205" s="27" t="s">
        <v>154</v>
      </c>
      <c r="D205" s="83">
        <v>3376968.5900000003</v>
      </c>
      <c r="E205" s="84"/>
    </row>
    <row r="206" spans="1:5" x14ac:dyDescent="0.2">
      <c r="A206" s="10" t="s">
        <v>155</v>
      </c>
      <c r="B206" s="104">
        <v>5.1010200010002E+16</v>
      </c>
      <c r="C206" s="27" t="s">
        <v>156</v>
      </c>
      <c r="D206" s="83">
        <v>45257.200000000004</v>
      </c>
      <c r="E206" s="84"/>
    </row>
    <row r="207" spans="1:5" x14ac:dyDescent="0.2">
      <c r="A207" s="10" t="s">
        <v>157</v>
      </c>
      <c r="B207" s="48" t="s">
        <v>158</v>
      </c>
      <c r="C207" s="27" t="s">
        <v>159</v>
      </c>
      <c r="D207" s="83">
        <v>4676</v>
      </c>
      <c r="E207" s="84"/>
    </row>
    <row r="208" spans="1:5" x14ac:dyDescent="0.2">
      <c r="A208" s="10" t="s">
        <v>160</v>
      </c>
      <c r="B208" s="48" t="s">
        <v>161</v>
      </c>
      <c r="C208" s="27" t="s">
        <v>162</v>
      </c>
      <c r="D208" s="83">
        <v>218</v>
      </c>
      <c r="E208" s="84"/>
    </row>
    <row r="209" spans="1:5" x14ac:dyDescent="0.2">
      <c r="A209" s="10"/>
      <c r="B209" s="48"/>
      <c r="C209" s="27" t="s">
        <v>163</v>
      </c>
      <c r="D209" s="83">
        <v>500</v>
      </c>
      <c r="E209" s="84"/>
    </row>
    <row r="210" spans="1:5" x14ac:dyDescent="0.2">
      <c r="A210" s="10"/>
      <c r="B210" s="48"/>
      <c r="C210" s="27" t="s">
        <v>164</v>
      </c>
      <c r="D210" s="83">
        <v>21000</v>
      </c>
      <c r="E210" s="84"/>
    </row>
    <row r="211" spans="1:5" x14ac:dyDescent="0.2">
      <c r="A211" s="10" t="s">
        <v>165</v>
      </c>
      <c r="B211" s="107">
        <v>5.1010200010004E+16</v>
      </c>
      <c r="C211" s="27" t="s">
        <v>166</v>
      </c>
      <c r="D211" s="83">
        <v>540760</v>
      </c>
      <c r="E211" s="84"/>
    </row>
    <row r="212" spans="1:5" x14ac:dyDescent="0.2">
      <c r="A212" s="10" t="s">
        <v>167</v>
      </c>
      <c r="B212" s="48" t="s">
        <v>168</v>
      </c>
      <c r="C212" s="27" t="s">
        <v>169</v>
      </c>
      <c r="D212" s="83">
        <v>56000</v>
      </c>
      <c r="E212" s="84"/>
    </row>
    <row r="213" spans="1:5" x14ac:dyDescent="0.2">
      <c r="A213" s="10" t="s">
        <v>170</v>
      </c>
      <c r="B213" s="48" t="s">
        <v>171</v>
      </c>
      <c r="C213" s="27" t="s">
        <v>172</v>
      </c>
      <c r="D213" s="83">
        <v>0</v>
      </c>
      <c r="E213" s="84"/>
    </row>
    <row r="214" spans="1:5" x14ac:dyDescent="0.2">
      <c r="A214" s="10" t="s">
        <v>173</v>
      </c>
      <c r="B214" s="48" t="s">
        <v>174</v>
      </c>
      <c r="C214" s="27" t="s">
        <v>175</v>
      </c>
      <c r="D214" s="83">
        <v>1938349.9100000001</v>
      </c>
      <c r="E214" s="84"/>
    </row>
    <row r="215" spans="1:5" x14ac:dyDescent="0.2">
      <c r="A215" s="10" t="s">
        <v>176</v>
      </c>
      <c r="B215" s="48" t="s">
        <v>177</v>
      </c>
      <c r="C215" s="27" t="s">
        <v>178</v>
      </c>
      <c r="D215" s="83">
        <v>272684.44</v>
      </c>
      <c r="E215" s="84"/>
    </row>
    <row r="216" spans="1:5" x14ac:dyDescent="0.2">
      <c r="A216" s="10" t="s">
        <v>179</v>
      </c>
      <c r="B216" s="48" t="s">
        <v>180</v>
      </c>
      <c r="C216" s="27" t="s">
        <v>181</v>
      </c>
      <c r="D216" s="83">
        <v>199679.6</v>
      </c>
      <c r="E216" s="84"/>
    </row>
    <row r="217" spans="1:5" x14ac:dyDescent="0.2">
      <c r="A217" s="10" t="s">
        <v>182</v>
      </c>
      <c r="B217" s="48" t="s">
        <v>183</v>
      </c>
      <c r="C217" s="27" t="s">
        <v>184</v>
      </c>
      <c r="D217" s="83">
        <v>248703.55000000002</v>
      </c>
      <c r="E217" s="84"/>
    </row>
    <row r="218" spans="1:5" x14ac:dyDescent="0.2">
      <c r="A218" s="10" t="s">
        <v>185</v>
      </c>
      <c r="B218" s="48" t="s">
        <v>186</v>
      </c>
      <c r="C218" s="27" t="s">
        <v>187</v>
      </c>
      <c r="D218" s="83">
        <v>36075</v>
      </c>
      <c r="E218" s="84"/>
    </row>
    <row r="219" spans="1:5" ht="16.5" thickBot="1" x14ac:dyDescent="0.3">
      <c r="A219" s="10"/>
      <c r="B219" s="89"/>
      <c r="C219" s="49" t="s">
        <v>188</v>
      </c>
      <c r="D219" s="59">
        <f>SUM(D202:D218)</f>
        <v>9358864.2899999991</v>
      </c>
      <c r="E219" s="53"/>
    </row>
    <row r="220" spans="1:5" ht="16.5" thickTop="1" thickBot="1" x14ac:dyDescent="0.25">
      <c r="A220" s="10"/>
      <c r="B220" s="89"/>
      <c r="C220" s="39"/>
      <c r="D220" s="108"/>
      <c r="E220" s="109"/>
    </row>
    <row r="221" spans="1:5" x14ac:dyDescent="0.2">
      <c r="A221" s="10"/>
      <c r="B221" s="89"/>
      <c r="C221" s="10"/>
      <c r="D221" s="71"/>
      <c r="E221" s="71"/>
    </row>
    <row r="222" spans="1:5" x14ac:dyDescent="0.2">
      <c r="A222" s="10"/>
      <c r="B222" s="89"/>
      <c r="C222" s="10"/>
      <c r="D222" s="71"/>
      <c r="E222" s="71"/>
    </row>
    <row r="223" spans="1:5" x14ac:dyDescent="0.2">
      <c r="A223" s="10"/>
      <c r="B223" s="89"/>
      <c r="C223" s="10"/>
      <c r="D223" s="71"/>
      <c r="E223" s="71"/>
    </row>
    <row r="224" spans="1:5" x14ac:dyDescent="0.2">
      <c r="A224" s="10"/>
      <c r="B224" s="89"/>
      <c r="C224" s="10"/>
      <c r="D224" s="71"/>
      <c r="E224" s="71"/>
    </row>
    <row r="225" spans="1:5" x14ac:dyDescent="0.2">
      <c r="A225" s="10"/>
      <c r="B225" s="89"/>
      <c r="C225" s="10"/>
      <c r="D225" s="71"/>
      <c r="E225" s="71"/>
    </row>
    <row r="226" spans="1:5" x14ac:dyDescent="0.2">
      <c r="A226" s="10"/>
      <c r="B226" s="89"/>
      <c r="C226" s="10"/>
      <c r="D226" s="71"/>
      <c r="E226" s="71"/>
    </row>
    <row r="227" spans="1:5" x14ac:dyDescent="0.2">
      <c r="A227" s="10"/>
      <c r="B227" s="89"/>
      <c r="C227" s="10"/>
      <c r="D227" s="71"/>
      <c r="E227" s="71"/>
    </row>
    <row r="228" spans="1:5" x14ac:dyDescent="0.2">
      <c r="A228" s="10"/>
      <c r="B228" s="89"/>
      <c r="C228" s="10"/>
      <c r="D228" s="71"/>
      <c r="E228" s="71"/>
    </row>
    <row r="229" spans="1:5" x14ac:dyDescent="0.2">
      <c r="A229" s="10"/>
      <c r="B229" s="89"/>
      <c r="C229" s="10"/>
      <c r="D229" s="71"/>
      <c r="E229" s="71"/>
    </row>
    <row r="230" spans="1:5" x14ac:dyDescent="0.2">
      <c r="A230" s="10"/>
      <c r="B230" s="89"/>
      <c r="C230" s="10"/>
      <c r="D230" s="71"/>
      <c r="E230" s="71"/>
    </row>
    <row r="231" spans="1:5" x14ac:dyDescent="0.2">
      <c r="A231" s="10"/>
      <c r="B231" s="89"/>
      <c r="C231" s="10"/>
      <c r="D231" s="71"/>
      <c r="E231" s="71"/>
    </row>
    <row r="232" spans="1:5" x14ac:dyDescent="0.2">
      <c r="A232" s="10"/>
      <c r="B232" s="89"/>
      <c r="C232" s="10"/>
      <c r="D232" s="71"/>
      <c r="E232" s="71"/>
    </row>
    <row r="233" spans="1:5" x14ac:dyDescent="0.2">
      <c r="A233" s="10"/>
      <c r="B233" s="89"/>
      <c r="C233" s="10"/>
      <c r="D233" s="71"/>
      <c r="E233" s="71"/>
    </row>
    <row r="234" spans="1:5" ht="21" thickBot="1" x14ac:dyDescent="0.35">
      <c r="A234" s="10"/>
      <c r="B234" s="89"/>
      <c r="C234" s="9" t="s">
        <v>189</v>
      </c>
      <c r="E234" s="10"/>
    </row>
    <row r="235" spans="1:5" ht="17.25" thickBot="1" x14ac:dyDescent="0.3">
      <c r="A235" s="10"/>
      <c r="B235" s="89"/>
      <c r="C235" s="110" t="s">
        <v>190</v>
      </c>
      <c r="D235" s="21">
        <v>2024</v>
      </c>
      <c r="E235" s="45"/>
    </row>
    <row r="236" spans="1:5" ht="10.5" customHeight="1" x14ac:dyDescent="0.2">
      <c r="A236" s="10"/>
      <c r="B236" s="89"/>
      <c r="C236" s="27"/>
      <c r="E236" s="46"/>
    </row>
    <row r="237" spans="1:5" ht="30" x14ac:dyDescent="0.2">
      <c r="A237" s="10"/>
      <c r="B237" s="89"/>
      <c r="C237" s="90" t="s">
        <v>191</v>
      </c>
      <c r="E237" s="46"/>
    </row>
    <row r="238" spans="1:5" ht="15.75" x14ac:dyDescent="0.25">
      <c r="A238" s="23" t="s">
        <v>9</v>
      </c>
      <c r="B238" s="24" t="s">
        <v>10</v>
      </c>
      <c r="C238" s="27"/>
      <c r="D238" s="71"/>
      <c r="E238" s="61"/>
    </row>
    <row r="239" spans="1:5" x14ac:dyDescent="0.2">
      <c r="A239" s="10" t="s">
        <v>192</v>
      </c>
      <c r="B239" s="48" t="s">
        <v>193</v>
      </c>
      <c r="C239" s="27" t="s">
        <v>194</v>
      </c>
      <c r="D239" s="83">
        <v>325501.7</v>
      </c>
      <c r="E239" s="61"/>
    </row>
    <row r="240" spans="1:5" x14ac:dyDescent="0.2">
      <c r="A240" s="10" t="s">
        <v>195</v>
      </c>
      <c r="B240" s="48" t="s">
        <v>196</v>
      </c>
      <c r="C240" s="27" t="s">
        <v>197</v>
      </c>
      <c r="D240" s="83">
        <v>807568.4</v>
      </c>
      <c r="E240" s="61"/>
    </row>
    <row r="241" spans="1:5" x14ac:dyDescent="0.2">
      <c r="A241" s="10" t="s">
        <v>198</v>
      </c>
      <c r="B241" s="48" t="s">
        <v>199</v>
      </c>
      <c r="C241" s="27" t="s">
        <v>200</v>
      </c>
      <c r="D241" s="83"/>
      <c r="E241" s="61"/>
    </row>
    <row r="242" spans="1:5" x14ac:dyDescent="0.2">
      <c r="A242" s="10" t="s">
        <v>201</v>
      </c>
      <c r="B242" s="48" t="s">
        <v>202</v>
      </c>
      <c r="C242" s="27" t="s">
        <v>203</v>
      </c>
      <c r="D242" s="83"/>
      <c r="E242" s="61"/>
    </row>
    <row r="243" spans="1:5" x14ac:dyDescent="0.2">
      <c r="A243" s="10" t="s">
        <v>204</v>
      </c>
      <c r="B243" s="48" t="s">
        <v>205</v>
      </c>
      <c r="C243" s="27" t="s">
        <v>206</v>
      </c>
      <c r="D243" s="83">
        <v>88500</v>
      </c>
      <c r="E243" s="84"/>
    </row>
    <row r="244" spans="1:5" x14ac:dyDescent="0.2">
      <c r="A244" s="10" t="s">
        <v>207</v>
      </c>
      <c r="B244" s="48" t="s">
        <v>208</v>
      </c>
      <c r="C244" s="27" t="s">
        <v>209</v>
      </c>
      <c r="D244" s="83">
        <v>3125</v>
      </c>
      <c r="E244" s="84"/>
    </row>
    <row r="245" spans="1:5" x14ac:dyDescent="0.2">
      <c r="A245" s="10" t="s">
        <v>210</v>
      </c>
      <c r="B245" s="104">
        <v>5.1010200020004E+16</v>
      </c>
      <c r="C245" s="27" t="s">
        <v>211</v>
      </c>
      <c r="D245" s="83">
        <v>4988245.16</v>
      </c>
      <c r="E245" s="61"/>
    </row>
    <row r="246" spans="1:5" x14ac:dyDescent="0.2">
      <c r="A246" s="10" t="s">
        <v>212</v>
      </c>
      <c r="B246" s="111">
        <v>5.1010200020004E+16</v>
      </c>
      <c r="C246" s="27" t="s">
        <v>213</v>
      </c>
      <c r="D246" s="83">
        <v>1496509.96</v>
      </c>
      <c r="E246" s="84"/>
    </row>
    <row r="247" spans="1:5" x14ac:dyDescent="0.2">
      <c r="A247" s="10" t="s">
        <v>214</v>
      </c>
      <c r="B247" s="48" t="s">
        <v>215</v>
      </c>
      <c r="C247" s="27" t="s">
        <v>216</v>
      </c>
      <c r="D247" s="83">
        <v>18075</v>
      </c>
      <c r="E247" s="84"/>
    </row>
    <row r="248" spans="1:5" x14ac:dyDescent="0.2">
      <c r="A248" s="10" t="s">
        <v>214</v>
      </c>
      <c r="B248" s="48" t="s">
        <v>215</v>
      </c>
      <c r="C248" s="27" t="s">
        <v>217</v>
      </c>
      <c r="D248" s="83">
        <v>675</v>
      </c>
      <c r="E248" s="84"/>
    </row>
    <row r="249" spans="1:5" x14ac:dyDescent="0.2">
      <c r="A249" s="10"/>
      <c r="B249" s="48"/>
      <c r="C249" s="27" t="s">
        <v>218</v>
      </c>
      <c r="D249" s="83">
        <v>250</v>
      </c>
      <c r="E249" s="84"/>
    </row>
    <row r="250" spans="1:5" x14ac:dyDescent="0.2">
      <c r="A250" s="10"/>
      <c r="B250" s="48"/>
      <c r="C250" s="27" t="s">
        <v>219</v>
      </c>
      <c r="D250" s="83">
        <v>227</v>
      </c>
      <c r="E250" s="84"/>
    </row>
    <row r="251" spans="1:5" x14ac:dyDescent="0.2">
      <c r="A251" s="10"/>
      <c r="B251" s="48"/>
      <c r="C251" s="27" t="s">
        <v>220</v>
      </c>
      <c r="D251" s="83">
        <v>800</v>
      </c>
      <c r="E251" s="84"/>
    </row>
    <row r="252" spans="1:5" x14ac:dyDescent="0.2">
      <c r="A252" s="10"/>
      <c r="B252" s="48"/>
      <c r="C252" s="27" t="s">
        <v>221</v>
      </c>
      <c r="D252" s="83">
        <v>1316</v>
      </c>
      <c r="E252" s="84"/>
    </row>
    <row r="253" spans="1:5" x14ac:dyDescent="0.2">
      <c r="A253" s="10"/>
      <c r="B253" s="48"/>
      <c r="C253" s="27" t="s">
        <v>222</v>
      </c>
      <c r="D253" s="83">
        <v>150</v>
      </c>
      <c r="E253" s="84"/>
    </row>
    <row r="254" spans="1:5" x14ac:dyDescent="0.2">
      <c r="A254" s="10" t="s">
        <v>223</v>
      </c>
      <c r="B254" s="104">
        <v>5101020002000400</v>
      </c>
      <c r="C254" s="27" t="s">
        <v>224</v>
      </c>
      <c r="D254" s="83">
        <v>8193.0500000000011</v>
      </c>
      <c r="E254" s="84"/>
    </row>
    <row r="255" spans="1:5" x14ac:dyDescent="0.2">
      <c r="A255" s="10" t="s">
        <v>223</v>
      </c>
      <c r="B255" s="104">
        <v>5101020002000400</v>
      </c>
      <c r="C255" s="27" t="s">
        <v>225</v>
      </c>
      <c r="D255" s="83">
        <v>686011.41</v>
      </c>
      <c r="E255" s="84"/>
    </row>
    <row r="256" spans="1:5" x14ac:dyDescent="0.2">
      <c r="A256" s="10" t="s">
        <v>226</v>
      </c>
      <c r="B256" s="104" t="s">
        <v>227</v>
      </c>
      <c r="C256" s="27" t="s">
        <v>228</v>
      </c>
      <c r="D256" s="83">
        <v>4688.9400000000005</v>
      </c>
      <c r="E256" s="84"/>
    </row>
    <row r="257" spans="1:5" x14ac:dyDescent="0.2">
      <c r="A257" s="10" t="s">
        <v>229</v>
      </c>
      <c r="B257" s="104" t="s">
        <v>230</v>
      </c>
      <c r="C257" s="27" t="s">
        <v>231</v>
      </c>
      <c r="D257" s="83">
        <v>1500</v>
      </c>
      <c r="E257" s="84"/>
    </row>
    <row r="258" spans="1:5" x14ac:dyDescent="0.2">
      <c r="A258" s="10"/>
      <c r="B258" s="104"/>
      <c r="C258" s="27" t="s">
        <v>232</v>
      </c>
      <c r="D258" s="83">
        <v>790</v>
      </c>
      <c r="E258" s="84"/>
    </row>
    <row r="259" spans="1:5" x14ac:dyDescent="0.2">
      <c r="A259" s="10" t="s">
        <v>233</v>
      </c>
      <c r="B259" s="48" t="s">
        <v>234</v>
      </c>
      <c r="C259" s="27" t="s">
        <v>235</v>
      </c>
      <c r="D259" s="83">
        <v>2975</v>
      </c>
      <c r="E259" s="84"/>
    </row>
    <row r="260" spans="1:5" ht="16.5" thickBot="1" x14ac:dyDescent="0.3">
      <c r="A260" s="10"/>
      <c r="B260" s="89"/>
      <c r="C260" s="49" t="s">
        <v>236</v>
      </c>
      <c r="D260" s="59">
        <f>SUM(D239:D259)</f>
        <v>8435101.6199999992</v>
      </c>
      <c r="E260" s="53"/>
    </row>
    <row r="261" spans="1:5" ht="12" customHeight="1" thickTop="1" thickBot="1" x14ac:dyDescent="0.25">
      <c r="A261" s="10"/>
      <c r="B261" s="89"/>
      <c r="C261" s="39"/>
      <c r="D261" s="108"/>
      <c r="E261" s="109"/>
    </row>
    <row r="262" spans="1:5" x14ac:dyDescent="0.2">
      <c r="A262" s="10"/>
      <c r="B262" s="89"/>
      <c r="C262" s="10"/>
      <c r="D262" s="71"/>
      <c r="E262" s="71"/>
    </row>
    <row r="263" spans="1:5" ht="21" thickBot="1" x14ac:dyDescent="0.35">
      <c r="A263" s="10"/>
      <c r="B263" s="89"/>
      <c r="C263" s="9" t="s">
        <v>237</v>
      </c>
      <c r="E263" s="10"/>
    </row>
    <row r="264" spans="1:5" ht="17.25" thickBot="1" x14ac:dyDescent="0.3">
      <c r="A264" s="23" t="s">
        <v>9</v>
      </c>
      <c r="B264" s="24" t="s">
        <v>10</v>
      </c>
      <c r="C264" s="11" t="s">
        <v>238</v>
      </c>
      <c r="D264" s="21">
        <v>2024</v>
      </c>
      <c r="E264" s="45"/>
    </row>
    <row r="265" spans="1:5" x14ac:dyDescent="0.2">
      <c r="A265" s="10"/>
      <c r="B265" s="89"/>
      <c r="C265" s="27"/>
      <c r="E265" s="46"/>
    </row>
    <row r="266" spans="1:5" x14ac:dyDescent="0.2">
      <c r="B266" s="112">
        <v>5101990001</v>
      </c>
      <c r="C266" s="27" t="s">
        <v>239</v>
      </c>
      <c r="D266" s="83">
        <v>5114412.51</v>
      </c>
      <c r="E266" s="84"/>
    </row>
    <row r="267" spans="1:5" ht="15.75" x14ac:dyDescent="0.25">
      <c r="A267" s="23"/>
      <c r="B267" s="112">
        <v>5101990002</v>
      </c>
      <c r="C267" s="27" t="s">
        <v>240</v>
      </c>
      <c r="D267" s="113">
        <v>11992549.42</v>
      </c>
      <c r="E267" s="84"/>
    </row>
    <row r="268" spans="1:5" ht="16.5" thickBot="1" x14ac:dyDescent="0.3">
      <c r="A268" s="10"/>
      <c r="B268" s="89"/>
      <c r="C268" s="49" t="s">
        <v>241</v>
      </c>
      <c r="D268" s="82">
        <f>+D266+D267</f>
        <v>17106961.93</v>
      </c>
      <c r="E268" s="53"/>
    </row>
    <row r="269" spans="1:5" ht="16.5" thickTop="1" thickBot="1" x14ac:dyDescent="0.25">
      <c r="A269" s="10"/>
      <c r="B269" s="89"/>
      <c r="C269" s="39"/>
      <c r="D269" s="40"/>
      <c r="E269" s="54"/>
    </row>
    <row r="270" spans="1:5" x14ac:dyDescent="0.2">
      <c r="A270" s="10"/>
      <c r="B270" s="89"/>
      <c r="C270" s="10"/>
      <c r="D270" s="71"/>
      <c r="E270" s="71"/>
    </row>
    <row r="271" spans="1:5" ht="21" thickBot="1" x14ac:dyDescent="0.35">
      <c r="A271" s="10"/>
      <c r="B271" s="89"/>
      <c r="C271" s="9" t="s">
        <v>242</v>
      </c>
      <c r="E271" s="10"/>
    </row>
    <row r="272" spans="1:5" ht="17.25" thickBot="1" x14ac:dyDescent="0.3">
      <c r="A272" s="10"/>
      <c r="B272" s="89"/>
      <c r="C272" s="11" t="s">
        <v>243</v>
      </c>
      <c r="D272" s="21">
        <v>2024</v>
      </c>
      <c r="E272" s="45"/>
    </row>
    <row r="273" spans="1:5" ht="30" x14ac:dyDescent="0.25">
      <c r="A273" s="23" t="s">
        <v>9</v>
      </c>
      <c r="B273" s="24" t="s">
        <v>10</v>
      </c>
      <c r="C273" s="69" t="s">
        <v>244</v>
      </c>
      <c r="E273" s="46"/>
    </row>
    <row r="274" spans="1:5" x14ac:dyDescent="0.2">
      <c r="A274" s="10" t="s">
        <v>245</v>
      </c>
      <c r="B274" s="48" t="s">
        <v>246</v>
      </c>
      <c r="C274" s="27" t="s">
        <v>247</v>
      </c>
      <c r="D274" s="83">
        <v>244565</v>
      </c>
      <c r="E274" s="46"/>
    </row>
    <row r="275" spans="1:5" x14ac:dyDescent="0.2">
      <c r="A275" s="10" t="s">
        <v>248</v>
      </c>
      <c r="B275" s="48" t="s">
        <v>249</v>
      </c>
      <c r="C275" s="27" t="s">
        <v>250</v>
      </c>
      <c r="D275" s="83">
        <v>17899</v>
      </c>
      <c r="E275" s="46"/>
    </row>
    <row r="276" spans="1:5" x14ac:dyDescent="0.2">
      <c r="A276" s="10" t="s">
        <v>251</v>
      </c>
      <c r="B276" s="48" t="s">
        <v>252</v>
      </c>
      <c r="C276" s="27" t="s">
        <v>253</v>
      </c>
      <c r="D276" s="83">
        <v>28000</v>
      </c>
      <c r="E276" s="46"/>
    </row>
    <row r="277" spans="1:5" x14ac:dyDescent="0.2">
      <c r="A277" s="10" t="s">
        <v>254</v>
      </c>
      <c r="B277" s="48" t="s">
        <v>255</v>
      </c>
      <c r="C277" s="27" t="s">
        <v>256</v>
      </c>
      <c r="D277" s="113">
        <v>294700</v>
      </c>
      <c r="E277" s="46"/>
    </row>
    <row r="278" spans="1:5" ht="16.5" thickBot="1" x14ac:dyDescent="0.3">
      <c r="A278" s="10"/>
      <c r="B278" s="98"/>
      <c r="C278" s="49" t="s">
        <v>257</v>
      </c>
      <c r="D278" s="82">
        <f>SUM(D274:D277)</f>
        <v>585164</v>
      </c>
      <c r="E278" s="53"/>
    </row>
    <row r="279" spans="1:5" ht="16.5" thickTop="1" thickBot="1" x14ac:dyDescent="0.25">
      <c r="A279" s="10"/>
      <c r="B279" s="98"/>
      <c r="C279" s="39"/>
      <c r="D279" s="40"/>
      <c r="E279" s="54"/>
    </row>
    <row r="280" spans="1:5" x14ac:dyDescent="0.2">
      <c r="A280" s="10"/>
      <c r="B280" s="89"/>
      <c r="C280" s="10"/>
      <c r="D280" s="71"/>
      <c r="E280" s="71"/>
    </row>
    <row r="282" spans="1:5" x14ac:dyDescent="0.2">
      <c r="D282" s="114"/>
    </row>
    <row r="283" spans="1:5" x14ac:dyDescent="0.2">
      <c r="D283" s="114"/>
    </row>
    <row r="284" spans="1:5" x14ac:dyDescent="0.2">
      <c r="D284" s="114">
        <f>+D283-D282</f>
        <v>0</v>
      </c>
    </row>
    <row r="286" spans="1:5" x14ac:dyDescent="0.2">
      <c r="A286" s="10"/>
      <c r="B286" s="10"/>
      <c r="C286" s="10"/>
      <c r="E286" s="10"/>
    </row>
    <row r="287" spans="1:5" x14ac:dyDescent="0.2">
      <c r="A287" s="10"/>
      <c r="B287" s="10"/>
      <c r="C287" s="10"/>
      <c r="E287" s="10"/>
    </row>
    <row r="288" spans="1:5" x14ac:dyDescent="0.2">
      <c r="A288" s="10"/>
      <c r="B288" s="10"/>
      <c r="C288" s="10"/>
      <c r="E288" s="10"/>
    </row>
    <row r="289" spans="1:5" x14ac:dyDescent="0.2">
      <c r="A289" s="10"/>
      <c r="B289" s="10"/>
      <c r="C289" s="10"/>
      <c r="E289" s="10"/>
    </row>
  </sheetData>
  <mergeCells count="11">
    <mergeCell ref="C17:E17"/>
    <mergeCell ref="C95:E95"/>
    <mergeCell ref="C130:E130"/>
    <mergeCell ref="C142:E142"/>
    <mergeCell ref="C172:E172"/>
    <mergeCell ref="C7:E7"/>
    <mergeCell ref="C8:E8"/>
    <mergeCell ref="C10:E10"/>
    <mergeCell ref="C11:E11"/>
    <mergeCell ref="C12:E12"/>
    <mergeCell ref="C14:E14"/>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DAVID JESUS CASTILLO</cp:lastModifiedBy>
  <dcterms:created xsi:type="dcterms:W3CDTF">2024-11-12T15:30:20Z</dcterms:created>
  <dcterms:modified xsi:type="dcterms:W3CDTF">2024-11-12T15:31:43Z</dcterms:modified>
</cp:coreProperties>
</file>