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Notas a los Estados" sheetId="1" r:id="rId1"/>
  </sheets>
  <definedNames>
    <definedName name="_Toc260211680" localSheetId="0">'Notas a los Estados'!#REF!</definedName>
    <definedName name="OLE_LINK2" localSheetId="0">'Notas a los Estados'!$A$27</definedName>
    <definedName name="OLE_LINK25" localSheetId="0">'Notas a los Estados'!$A$179</definedName>
    <definedName name="OLE_LINK31" localSheetId="0">'Notas a los Estados'!$A$203</definedName>
    <definedName name="OLE_LINK37" localSheetId="0">'Notas a los Estados'!$A$204</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Estados'!$A$38</definedName>
    <definedName name="OLE_LINK97" localSheetId="0">'Notas a los Estados'!$A$238</definedName>
  </definedNames>
  <calcPr calcId="124519"/>
</workbook>
</file>

<file path=xl/calcChain.xml><?xml version="1.0" encoding="utf-8"?>
<calcChain xmlns="http://schemas.openxmlformats.org/spreadsheetml/2006/main">
  <c r="B24" i="1"/>
  <c r="B32"/>
  <c r="B45"/>
  <c r="B56"/>
  <c r="B58" s="1"/>
  <c r="B67"/>
  <c r="B77"/>
  <c r="B95"/>
  <c r="B104"/>
  <c r="B116"/>
  <c r="B129"/>
  <c r="B132" s="1"/>
  <c r="B148"/>
  <c r="B163"/>
  <c r="B164" s="1"/>
  <c r="B166" s="1"/>
  <c r="B169" s="1"/>
  <c r="B193"/>
  <c r="B197"/>
  <c r="B226"/>
  <c r="B260"/>
  <c r="B269"/>
  <c r="B281"/>
  <c r="B199" l="1"/>
  <c r="B80"/>
  <c r="B83" s="1"/>
  <c r="B34"/>
  <c r="B106"/>
</calcChain>
</file>

<file path=xl/sharedStrings.xml><?xml version="1.0" encoding="utf-8"?>
<sst xmlns="http://schemas.openxmlformats.org/spreadsheetml/2006/main" count="188" uniqueCount="186">
  <si>
    <t>Total Subvenciones y Otros Pagos</t>
  </si>
  <si>
    <t>Otras Transferencias Corrientes a Empresas Públicas no Financieras Nacionales</t>
  </si>
  <si>
    <t>Transferencias Corrientes a Federaciones Deportivas</t>
  </si>
  <si>
    <t>Transferencias corrientes ocasionales a asociaciones sin fines de lucro</t>
  </si>
  <si>
    <t>Transferencias Corrientes Programadas a Asociaciones Sin Fines de Lucro</t>
  </si>
  <si>
    <t>Becas Nacionales</t>
  </si>
  <si>
    <t>Se registran los gastos en colaboraciones a instituciones y personas, entre otros.</t>
  </si>
  <si>
    <t>SUBVENCIONES Y OTROS PAGOS</t>
  </si>
  <si>
    <t>Nota 21</t>
  </si>
  <si>
    <t>Total Gastos de Depreciación y Amortización</t>
  </si>
  <si>
    <t>Gasto de Depreciación</t>
  </si>
  <si>
    <t>GASTOS DE DEPRECIACIÓN Y AMORTIZACIÓN</t>
  </si>
  <si>
    <t>Nota 20</t>
  </si>
  <si>
    <t>Total Suminsitro y Materiales para Consumo</t>
  </si>
  <si>
    <t>Productos y Útiles Varios n.i.p</t>
  </si>
  <si>
    <t>Repuestos y Accesorios Menores</t>
  </si>
  <si>
    <t>Productos Eléctricos y Afines</t>
  </si>
  <si>
    <t>Útiles de Escritorio, Oficina Informática y de Enseñanza</t>
  </si>
  <si>
    <t>Útiles y Materiales de Limpieza e Higiene</t>
  </si>
  <si>
    <t>Productos de Cemento</t>
  </si>
  <si>
    <t>Artículos de Plástico</t>
  </si>
  <si>
    <t>Otros Combustibles</t>
  </si>
  <si>
    <t>Otros Productos Químicos y Conexos</t>
  </si>
  <si>
    <t>Pinturas, Lacas, Barnices, Diluyentes y Absorbentes para Pinturas</t>
  </si>
  <si>
    <t>Insecticidas, Fumigantes y Otros</t>
  </si>
  <si>
    <t>Lubricantes</t>
  </si>
  <si>
    <t>Gasoil</t>
  </si>
  <si>
    <t>Gasolina</t>
  </si>
  <si>
    <t>Productos de Artes Gráficas</t>
  </si>
  <si>
    <t>Prendas de Vestir</t>
  </si>
  <si>
    <t>Alimentos y Bebidas para Personas</t>
  </si>
  <si>
    <t>Registro de los gastos para las labores y mantenimiento.
Estos están Conformados de la manera  siguiente:</t>
  </si>
  <si>
    <t>SUMINISTROS Y MATERIAL PARA CONSUMO</t>
  </si>
  <si>
    <t>Nota 19</t>
  </si>
  <si>
    <t>Total Contratación de Servicios</t>
  </si>
  <si>
    <t>Servicios de Alimentación</t>
  </si>
  <si>
    <t>Eventos Generales</t>
  </si>
  <si>
    <t>Servicios Técnicos Profesionales</t>
  </si>
  <si>
    <t>Comisiones y Gastos Bancarios</t>
  </si>
  <si>
    <t>Mantenimiento y Reparación de Equipos de Transporte, Tracción y Elevación</t>
  </si>
  <si>
    <t>Servicios Especiales de Mantenimiento y Reparación</t>
  </si>
  <si>
    <t>Mantenimiento y Reparación de Muebles y Equipos de Oficina</t>
  </si>
  <si>
    <t>Seguro de Bienes Muebles</t>
  </si>
  <si>
    <t>Alquileres y Rentas de Edificiones y Locales</t>
  </si>
  <si>
    <t>Pasajes</t>
  </si>
  <si>
    <t>Viáticos Fuera del País</t>
  </si>
  <si>
    <t>Viáticos Dentro del País</t>
  </si>
  <si>
    <t>Fumigación</t>
  </si>
  <si>
    <t>Recolección de Residuos Sólidos</t>
  </si>
  <si>
    <t>Agua</t>
  </si>
  <si>
    <t>Electricidad no Cortable</t>
  </si>
  <si>
    <t>Servicios de Internet y Televisión por Cable</t>
  </si>
  <si>
    <t>Teléfono Local</t>
  </si>
  <si>
    <t>Se registran los gastos en Servicios Básicos y Comunicaciones de esta DNCD.
Estos están conformados de la  manera  siguiente:</t>
  </si>
  <si>
    <t>SUBVENCIONES Y OTROS PAGOS POR TRANSFERENCIAS</t>
  </si>
  <si>
    <t>Nota 18</t>
  </si>
  <si>
    <t>Total Sueldos, Salarios y Beneficios a Empleados</t>
  </si>
  <si>
    <t>Sub-total</t>
  </si>
  <si>
    <t>Contribución al Seguro de Riesgo Laboral</t>
  </si>
  <si>
    <t>Contribuciones al Seguro de Salud</t>
  </si>
  <si>
    <t>Gastos de Representación en el País</t>
  </si>
  <si>
    <t>Compensación Especial al Personal Militar</t>
  </si>
  <si>
    <t>Incentivo por Riesgo Laboral Policial</t>
  </si>
  <si>
    <t>Compensación por Resultados</t>
  </si>
  <si>
    <t>Compensación Servicios de Seguridad</t>
  </si>
  <si>
    <t>Compensación por Gastos de Alimentación</t>
  </si>
  <si>
    <t>Empleados Temporales</t>
  </si>
  <si>
    <t>Periodo Probatorio de Ingreso a Carrera</t>
  </si>
  <si>
    <t>Sueldo al Personal por Servicios Especiales  (Seguridad Nacional)</t>
  </si>
  <si>
    <t>Sueldos a Empleados Fijos</t>
  </si>
  <si>
    <t>Registro de los gastos en que incurre la institución por concepto de remuneraciones y/o compensaciones a su personal.</t>
  </si>
  <si>
    <t>SUELDOS, SALARIOS Y BENEFICIOS A EMPLEADOS</t>
  </si>
  <si>
    <t>Nota 17</t>
  </si>
  <si>
    <t>GASTOS</t>
  </si>
  <si>
    <t>Total Transferencias y Donaciones</t>
  </si>
  <si>
    <t>Otras Instituciones Públicas *</t>
  </si>
  <si>
    <t>Sub-total Transferencias y Donaciones</t>
  </si>
  <si>
    <t>Transferencias Corrientes (Gastos Corrientes)</t>
  </si>
  <si>
    <t>Sueldo Anual No. 13</t>
  </si>
  <si>
    <t>Asignación para Gastos de Sueldos Fijos</t>
  </si>
  <si>
    <t>Corresponden a las transfencias de Capital recibidas del Gobierno Central, para cubrir gastos de sueldos y gastos
corrientes de la institución.</t>
  </si>
  <si>
    <t>TRANSFERENCIAS Y DONACIONES</t>
  </si>
  <si>
    <t>Nota 16</t>
  </si>
  <si>
    <t>Ingresos por transacciones con contraprestación (Venta de Formularios)</t>
  </si>
  <si>
    <t>Se registran los ingresos recibidos de terceros por venta de formularios para medicamentos controlados, entre otros.</t>
  </si>
  <si>
    <t>RECARGOS Y OTROS INGRESOS</t>
  </si>
  <si>
    <t>Nota 15</t>
  </si>
  <si>
    <t xml:space="preserve"> Total Recargos, Multas y Otros Ingresos</t>
  </si>
  <si>
    <t>Reintegros de Cheques</t>
  </si>
  <si>
    <t>Otros Ingresos</t>
  </si>
  <si>
    <t xml:space="preserve">Ingresos por Pérdida de Propiedad                                         </t>
  </si>
  <si>
    <t>Ingresos por Contribuciones</t>
  </si>
  <si>
    <t>Ingresos por Multas</t>
  </si>
  <si>
    <t>Otros Ingresos :</t>
  </si>
  <si>
    <t>RECARGOS, MULTAS Y OTROS INGRESOS</t>
  </si>
  <si>
    <t>Nota 14</t>
  </si>
  <si>
    <t>INGRESOS</t>
  </si>
  <si>
    <t>Total Patrimonio</t>
  </si>
  <si>
    <t>Resultado del Período</t>
  </si>
  <si>
    <t>Resultado Períodos Anteriores</t>
  </si>
  <si>
    <t xml:space="preserve">Patrimonio Institucional </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</si>
  <si>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</si>
  <si>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ACTIVOS  NETOS / PATRIMONIO</t>
  </si>
  <si>
    <t>Nota 13</t>
  </si>
  <si>
    <t>CAPITAL</t>
  </si>
  <si>
    <t>Total Cuenta por Pagar Largo  Plazo</t>
  </si>
  <si>
    <t>Otros Pasivos por Pagar a Largo Plazo</t>
  </si>
  <si>
    <t>Las conforman los compromisos adquiridos por bienes y servicios con los proveedores de la DNCD., y otros compromisos enviados a Deuda Pública, los cuales a la fecha aún no han sido descargados y retornados a la Institución.</t>
  </si>
  <si>
    <t>CUENTAS POR PAGAR LARGO PLAZO</t>
  </si>
  <si>
    <t>Nota 12</t>
  </si>
  <si>
    <t>Total Cuenta por Pagar Corto  Plazo</t>
  </si>
  <si>
    <t>Total Retenciones por Pagar</t>
  </si>
  <si>
    <t>Plan de Pensiones y Jubilaciones FFAA</t>
  </si>
  <si>
    <t>Retenciones de la Seguridad Social Patrono</t>
  </si>
  <si>
    <t>Retenciones de la Seguridad Social</t>
  </si>
  <si>
    <t>Acumulaciones</t>
  </si>
  <si>
    <t>Retenciones por Pagar Plan de Pensiones (Personal Policía Nacional)</t>
  </si>
  <si>
    <t>Están conformadas por las  retenciones del Impuesto a las Transferencias de Bienes Industrializados y servicios realizadas a terceros.</t>
  </si>
  <si>
    <t xml:space="preserve">Deducciones y Retenciones por Pagar         </t>
  </si>
  <si>
    <t xml:space="preserve">Total Cuenta por Pagar </t>
  </si>
  <si>
    <t>Deducciones y Retenciones por Pagar</t>
  </si>
  <si>
    <t>Cuentas por Pagar Corto Plazo</t>
  </si>
  <si>
    <t>Sueldos y Jornales por Pagar</t>
  </si>
  <si>
    <t>Las conforman los compromisos adquiridos por bienes y servicios con los proveedores de la DNCD., así como otras obligaciones de la institución.</t>
  </si>
  <si>
    <t>CUENTAS POR PAGAR CORTO PLAZO</t>
  </si>
  <si>
    <t>Nota 11</t>
  </si>
  <si>
    <t>PASIVOS</t>
  </si>
  <si>
    <t>TOTAL ACTIVOS NO CORRIENTES</t>
  </si>
  <si>
    <t>Bienes Intangibles (Compra Licencia de Software)</t>
  </si>
  <si>
    <t>TOTAL PROPIEDAD, PLANTA Y EQUIPO</t>
  </si>
  <si>
    <t>(*) La Variación de la inversión en Mejoras es de RD$2,889,547.52</t>
  </si>
  <si>
    <t>Sub-Total</t>
  </si>
  <si>
    <r>
      <rPr>
        <b/>
        <u/>
        <sz val="12"/>
        <rFont val="Arial"/>
        <family val="2"/>
      </rPr>
      <t>Menos</t>
    </r>
    <r>
      <rPr>
        <b/>
        <sz val="12"/>
        <rFont val="Arial"/>
        <family val="2"/>
      </rPr>
      <t xml:space="preserve">: </t>
    </r>
    <r>
      <rPr>
        <sz val="12"/>
        <rFont val="Arial"/>
        <family val="2"/>
      </rPr>
      <t>Depreciación Acumulada (Mejoras en Proceso de Construcción)</t>
    </r>
  </si>
  <si>
    <t xml:space="preserve">Mejoras </t>
  </si>
  <si>
    <r>
      <rPr>
        <b/>
        <u/>
        <sz val="12"/>
        <rFont val="Arial"/>
        <family val="2"/>
      </rPr>
      <t>Más</t>
    </r>
    <r>
      <rPr>
        <b/>
        <sz val="12"/>
        <rFont val="Arial"/>
        <family val="2"/>
      </rPr>
      <t>:</t>
    </r>
  </si>
  <si>
    <t>Terrenos Urbanos sin Mejoras</t>
  </si>
  <si>
    <t>Corresponde a las propiedades en terrenos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</si>
  <si>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lleva a una variación de RD$46,523,317.54</t>
  </si>
  <si>
    <t>flujo se diminuyen las donaciones del 2018 de activos por RD$26,745,102.28</t>
  </si>
  <si>
    <t>(*) La variación en la inversión en activos  fue de RD$73,268,419.82 Para el</t>
  </si>
  <si>
    <t>Activos Fijos por Reclasificar</t>
  </si>
  <si>
    <r>
      <rPr>
        <b/>
        <u/>
        <sz val="12"/>
        <rFont val="Arial"/>
        <family val="2"/>
      </rPr>
      <t>Menos</t>
    </r>
    <r>
      <rPr>
        <b/>
        <sz val="12"/>
        <rFont val="Arial"/>
        <family val="2"/>
      </rPr>
      <t xml:space="preserve">: </t>
    </r>
    <r>
      <rPr>
        <sz val="12"/>
        <rFont val="Arial"/>
        <family val="2"/>
      </rPr>
      <t>Depreciación Acumulada (Bienes de Uso)</t>
    </r>
  </si>
  <si>
    <t>Activos Fijos</t>
  </si>
  <si>
    <t>Se registran las propiedades y bienes tangibles (Activos Fijos) de esta DNCD., destinados a servir a las operaciones, menos su Depreciación Acumulada.</t>
  </si>
  <si>
    <t>PROPIEDAD, PLANTA Y EQUIPO</t>
  </si>
  <si>
    <t>Nota 10</t>
  </si>
  <si>
    <t>Total Otros Activos Corrientes</t>
  </si>
  <si>
    <t>Total Gastos Pagados por Adelantado</t>
  </si>
  <si>
    <t>Seguros Generales</t>
  </si>
  <si>
    <t xml:space="preserve">Depósitos en Garantía </t>
  </si>
  <si>
    <t>Gastos Pagados por Adelantado</t>
  </si>
  <si>
    <t>Otras cuentas por cobrar - Banco</t>
  </si>
  <si>
    <t xml:space="preserve">Se registran los depósitos dados en garantía por concepto de alquiler de las dependencias que alojan los miembros de esta DNCD., en todo el teritorio nacional.
</t>
  </si>
  <si>
    <t>OTROS ACTIVOS CORRIENTES</t>
  </si>
  <si>
    <t>Nota 9</t>
  </si>
  <si>
    <t>Total Inventarios (Bienes de Cambio y Consumo)</t>
  </si>
  <si>
    <t>Inventario de Mercancias (Formulario Medicamentos Controlados)</t>
  </si>
  <si>
    <t>Existencia de Gasoil al Cote</t>
  </si>
  <si>
    <t>Existencia de Gasolina al Corte</t>
  </si>
  <si>
    <t>Inventarios (Existencia de Bienes de Cambio y Consumo)</t>
  </si>
  <si>
    <t>Se registran las mercancías o artículos gastables utilizados para las operaciones de la institución.</t>
  </si>
  <si>
    <t>INVENTARIOS</t>
  </si>
  <si>
    <t>Nota 8</t>
  </si>
  <si>
    <t>Total Disponibilidad</t>
  </si>
  <si>
    <t>Total Cuentas Corrientes</t>
  </si>
  <si>
    <t>Cuenta No.314-000126-8</t>
  </si>
  <si>
    <t>Cuenta No.030-007770-0</t>
  </si>
  <si>
    <t xml:space="preserve">Cuenta No.010-251878-5 </t>
  </si>
  <si>
    <t>Cuenta No.240-012653-9</t>
  </si>
  <si>
    <t>Cuenta No.010-391857-4</t>
  </si>
  <si>
    <t>Cuentas Corrientes Banco de Reservas:</t>
  </si>
  <si>
    <t>Total Cajas  Chicas</t>
  </si>
  <si>
    <t>Dirección del CICC</t>
  </si>
  <si>
    <t>Dirección Seguridad Interna</t>
  </si>
  <si>
    <t xml:space="preserve">Dirección de Equipos y Transporte                           </t>
  </si>
  <si>
    <t xml:space="preserve">Servicios Especiales              </t>
  </si>
  <si>
    <t>Relación de Cajas Chicas</t>
  </si>
  <si>
    <t>El Efectivo en Caja y Banco lo conforman los balances conciliados en las cuentas bancarias de la DNCD., en el Banco de Reservas de la República Dominicana, más los balances en Caja Chica, al 28 de MARZO de 2023. 
Corresponde al siguiente detalle:</t>
  </si>
  <si>
    <t>EFECTIVO Y EQUIVALENTES DE EFECTIVO</t>
  </si>
  <si>
    <t>Nota 7</t>
  </si>
  <si>
    <t>ACTIVOS</t>
  </si>
  <si>
    <t>(Valores en RD$)</t>
  </si>
  <si>
    <t xml:space="preserve">  AL 31 DE MARZO DE 2023</t>
  </si>
  <si>
    <t>NOTAS A LOS ESTADOS FINANCIEROS</t>
  </si>
  <si>
    <t>DIRECCIÓN NACIONAL DE CONTROL DE DROGAS</t>
  </si>
  <si>
    <t>REPÚBLICA DOMINICANA</t>
  </si>
</sst>
</file>

<file path=xl/styles.xml><?xml version="1.0" encoding="utf-8"?>
<styleSheet xmlns="http://schemas.openxmlformats.org/spreadsheetml/2006/main">
  <numFmts count="4">
    <numFmt numFmtId="44" formatCode="_(&quot;RD$&quot;* #,##0.00_);_(&quot;RD$&quot;* \(#,##0.00\);_(&quot;RD$&quot;* &quot;-&quot;??_);_(@_)"/>
    <numFmt numFmtId="43" formatCode="_(* #,##0.00_);_(* \(#,##0.00\);_(* &quot;-&quot;??_);_(@_)"/>
    <numFmt numFmtId="186" formatCode="#,##0.00;[Red]#,##0.00"/>
    <numFmt numFmtId="187" formatCode="_-* #,##0.00\ _€_-;\-* #,##0.00\ _€_-;_-* &quot;-&quot;??\ _€_-;_-@_-"/>
  </numFmts>
  <fonts count="20">
    <font>
      <sz val="10"/>
      <name val="Arial"/>
    </font>
    <font>
      <sz val="11"/>
      <color theme="1"/>
      <name val="Calibri"/>
      <family val="2"/>
      <scheme val="minor"/>
    </font>
    <font>
      <sz val="12"/>
      <name val="Arial"/>
      <family val="2"/>
    </font>
    <font>
      <sz val="10"/>
      <name val="Arial"/>
      <family val="2"/>
    </font>
    <font>
      <b/>
      <sz val="12"/>
      <name val="Arial"/>
      <family val="2"/>
    </font>
    <font>
      <b/>
      <sz val="13"/>
      <color indexed="8"/>
      <name val="Arial"/>
      <family val="2"/>
    </font>
    <font>
      <b/>
      <sz val="16"/>
      <name val="Arial"/>
      <family val="2"/>
    </font>
    <font>
      <b/>
      <sz val="13"/>
      <name val="Arial"/>
      <family val="2"/>
    </font>
    <font>
      <sz val="12"/>
      <color theme="1"/>
      <name val="Arial"/>
      <family val="2"/>
    </font>
    <font>
      <b/>
      <sz val="16"/>
      <color rgb="FF000000"/>
      <name val="Arial"/>
      <family val="2"/>
    </font>
    <font>
      <sz val="12"/>
      <color rgb="FFC00000"/>
      <name val="Arial"/>
      <family val="2"/>
    </font>
    <font>
      <b/>
      <sz val="12"/>
      <color theme="1"/>
      <name val="Arial"/>
      <family val="2"/>
    </font>
    <font>
      <sz val="11"/>
      <color indexed="63"/>
      <name val="Arial"/>
      <family val="2"/>
    </font>
    <font>
      <b/>
      <u/>
      <sz val="12"/>
      <name val="Arial"/>
      <family val="2"/>
    </font>
    <font>
      <sz val="11"/>
      <name val="Arial"/>
      <family val="2"/>
    </font>
    <font>
      <b/>
      <sz val="11"/>
      <name val="Arial"/>
      <family val="2"/>
    </font>
    <font>
      <b/>
      <sz val="12"/>
      <color indexed="8"/>
      <name val="Arial"/>
      <family val="2"/>
    </font>
    <font>
      <b/>
      <sz val="14"/>
      <name val="Arial"/>
      <family val="2"/>
    </font>
    <font>
      <sz val="10"/>
      <color rgb="FF000000"/>
      <name val="Arial"/>
      <family val="2"/>
    </font>
    <font>
      <b/>
      <sz val="14"/>
      <color indexed="8"/>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medium">
        <color indexed="64"/>
      </top>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7"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2" fillId="0" borderId="0" xfId="0" applyFont="1"/>
    <xf numFmtId="43" fontId="2" fillId="0" borderId="0" xfId="1" applyFont="1"/>
    <xf numFmtId="0" fontId="2" fillId="2" borderId="0" xfId="0" applyFont="1" applyFill="1"/>
    <xf numFmtId="0" fontId="2" fillId="2" borderId="0" xfId="0" applyFont="1" applyFill="1" applyBorder="1"/>
    <xf numFmtId="4" fontId="2" fillId="2" borderId="0" xfId="0" applyNumberFormat="1"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4" fontId="4" fillId="2" borderId="4" xfId="0" applyNumberFormat="1" applyFont="1" applyFill="1" applyBorder="1"/>
    <xf numFmtId="43" fontId="4" fillId="2" borderId="5" xfId="1" applyFont="1" applyFill="1" applyBorder="1"/>
    <xf numFmtId="0" fontId="4" fillId="2" borderId="6" xfId="0" applyFont="1" applyFill="1" applyBorder="1" applyAlignment="1">
      <alignment horizontal="left"/>
    </xf>
    <xf numFmtId="43" fontId="2" fillId="2" borderId="4" xfId="2" applyFont="1" applyFill="1" applyBorder="1" applyAlignment="1">
      <alignment horizontal="right"/>
    </xf>
    <xf numFmtId="43" fontId="2" fillId="2" borderId="7" xfId="1" applyFont="1" applyFill="1" applyBorder="1" applyAlignment="1">
      <alignment horizontal="right"/>
    </xf>
    <xf numFmtId="0" fontId="2" fillId="2" borderId="6" xfId="0" applyFont="1" applyFill="1" applyBorder="1"/>
    <xf numFmtId="43" fontId="2" fillId="2" borderId="0" xfId="1" applyFont="1" applyFill="1" applyBorder="1" applyAlignment="1">
      <alignment horizontal="right"/>
    </xf>
    <xf numFmtId="0" fontId="2" fillId="2" borderId="4" xfId="0" applyFont="1" applyFill="1" applyBorder="1"/>
    <xf numFmtId="43" fontId="2" fillId="2" borderId="0" xfId="1" applyFont="1" applyFill="1" applyBorder="1"/>
    <xf numFmtId="0" fontId="2" fillId="2" borderId="6" xfId="0" applyFont="1" applyFill="1" applyBorder="1" applyAlignment="1">
      <alignment horizontal="left" vertical="center" wrapText="1"/>
    </xf>
    <xf numFmtId="0" fontId="4" fillId="2" borderId="8" xfId="0" applyFont="1" applyFill="1" applyBorder="1" applyAlignment="1">
      <alignment horizontal="center"/>
    </xf>
    <xf numFmtId="0" fontId="4" fillId="2" borderId="9" xfId="0" applyFont="1" applyFill="1" applyBorder="1" applyAlignment="1">
      <alignment horizontal="center"/>
    </xf>
    <xf numFmtId="0" fontId="5" fillId="2" borderId="10" xfId="0" applyFont="1" applyFill="1" applyBorder="1" applyAlignment="1">
      <alignment horizontal="justify"/>
    </xf>
    <xf numFmtId="0" fontId="6" fillId="2" borderId="0" xfId="0" applyFont="1" applyFill="1"/>
    <xf numFmtId="4" fontId="2" fillId="2" borderId="1" xfId="0" applyNumberFormat="1" applyFont="1" applyFill="1" applyBorder="1"/>
    <xf numFmtId="4" fontId="2" fillId="2" borderId="2" xfId="0" applyNumberFormat="1" applyFont="1" applyFill="1" applyBorder="1"/>
    <xf numFmtId="43" fontId="4" fillId="2" borderId="11" xfId="1" applyFont="1" applyFill="1" applyBorder="1"/>
    <xf numFmtId="4" fontId="2" fillId="2" borderId="4" xfId="0" applyNumberFormat="1" applyFont="1" applyFill="1" applyBorder="1"/>
    <xf numFmtId="0" fontId="2" fillId="2" borderId="6" xfId="0" applyFont="1" applyFill="1" applyBorder="1" applyAlignment="1">
      <alignment wrapText="1"/>
    </xf>
    <xf numFmtId="0" fontId="7" fillId="2" borderId="10" xfId="0" applyFont="1" applyFill="1" applyBorder="1" applyAlignment="1">
      <alignment horizontal="left"/>
    </xf>
    <xf numFmtId="4" fontId="2" fillId="2" borderId="0" xfId="0" applyNumberFormat="1" applyFont="1" applyFill="1"/>
    <xf numFmtId="43" fontId="8" fillId="2" borderId="0" xfId="1" applyFont="1" applyFill="1" applyBorder="1" applyAlignment="1">
      <alignment horizontal="right"/>
    </xf>
    <xf numFmtId="0" fontId="7" fillId="2" borderId="10" xfId="0" applyFont="1" applyFill="1" applyBorder="1" applyAlignment="1">
      <alignment vertical="center"/>
    </xf>
    <xf numFmtId="43" fontId="2" fillId="0" borderId="0" xfId="0" applyNumberFormat="1" applyFont="1"/>
    <xf numFmtId="43" fontId="4" fillId="2" borderId="12" xfId="1" applyFont="1" applyFill="1" applyBorder="1"/>
    <xf numFmtId="0" fontId="4" fillId="2" borderId="6" xfId="0" applyFont="1" applyFill="1" applyBorder="1"/>
    <xf numFmtId="0" fontId="2" fillId="0" borderId="0" xfId="0" applyFont="1" applyFill="1"/>
    <xf numFmtId="43" fontId="4" fillId="2" borderId="0" xfId="1" applyFont="1" applyFill="1" applyBorder="1" applyAlignment="1">
      <alignment horizontal="right"/>
    </xf>
    <xf numFmtId="43" fontId="4" fillId="2" borderId="12" xfId="1" applyFont="1" applyFill="1" applyBorder="1" applyAlignment="1">
      <alignment horizontal="right"/>
    </xf>
    <xf numFmtId="0" fontId="7" fillId="2" borderId="10" xfId="0" applyFont="1" applyFill="1" applyBorder="1" applyAlignment="1">
      <alignment horizontal="left" vertical="center" wrapText="1"/>
    </xf>
    <xf numFmtId="4" fontId="4" fillId="2" borderId="2" xfId="0" applyNumberFormat="1" applyFont="1" applyFill="1" applyBorder="1"/>
    <xf numFmtId="0" fontId="4" fillId="2" borderId="3" xfId="0" applyFont="1" applyFill="1" applyBorder="1"/>
    <xf numFmtId="0" fontId="4" fillId="2" borderId="4" xfId="0" applyFont="1" applyFill="1" applyBorder="1"/>
    <xf numFmtId="0" fontId="4" fillId="2" borderId="6" xfId="0" applyFont="1" applyFill="1" applyBorder="1" applyAlignment="1">
      <alignment wrapText="1"/>
    </xf>
    <xf numFmtId="43" fontId="4" fillId="2" borderId="0" xfId="1" applyFont="1" applyFill="1" applyBorder="1"/>
    <xf numFmtId="43" fontId="2" fillId="0" borderId="0" xfId="1" applyFont="1" applyBorder="1"/>
    <xf numFmtId="43" fontId="4" fillId="2" borderId="7" xfId="1" applyFont="1" applyFill="1" applyBorder="1"/>
    <xf numFmtId="0" fontId="10" fillId="2" borderId="4" xfId="0" applyFont="1" applyFill="1" applyBorder="1"/>
    <xf numFmtId="43" fontId="8" fillId="2" borderId="0" xfId="2" applyFont="1" applyFill="1" applyBorder="1"/>
    <xf numFmtId="0" fontId="2" fillId="2" borderId="6" xfId="0" applyFont="1" applyFill="1" applyBorder="1" applyAlignment="1">
      <alignment horizontal="left" vertical="top" wrapText="1"/>
    </xf>
    <xf numFmtId="43" fontId="11" fillId="2" borderId="0" xfId="1" applyFont="1" applyFill="1" applyBorder="1"/>
    <xf numFmtId="43" fontId="12" fillId="0" borderId="0" xfId="1" applyFont="1" applyAlignment="1">
      <alignment horizontal="right"/>
    </xf>
    <xf numFmtId="43" fontId="8" fillId="2" borderId="7" xfId="1" applyFont="1" applyFill="1" applyBorder="1"/>
    <xf numFmtId="43" fontId="8" fillId="2" borderId="0" xfId="1" applyFont="1" applyFill="1" applyBorder="1"/>
    <xf numFmtId="0" fontId="7" fillId="2" borderId="10" xfId="0" applyFont="1" applyFill="1" applyBorder="1"/>
    <xf numFmtId="0" fontId="4" fillId="2" borderId="3" xfId="0" applyFont="1" applyFill="1" applyBorder="1" applyAlignment="1">
      <alignment wrapText="1"/>
    </xf>
    <xf numFmtId="0" fontId="2" fillId="2" borderId="6" xfId="0" applyFont="1" applyFill="1" applyBorder="1" applyAlignment="1">
      <alignment vertical="center" wrapText="1"/>
    </xf>
    <xf numFmtId="4" fontId="4" fillId="2" borderId="1" xfId="0" applyNumberFormat="1" applyFont="1" applyFill="1" applyBorder="1"/>
    <xf numFmtId="0" fontId="4" fillId="2" borderId="3" xfId="0" applyFont="1" applyFill="1" applyBorder="1" applyAlignment="1">
      <alignment horizontal="left"/>
    </xf>
    <xf numFmtId="0" fontId="2" fillId="2" borderId="6" xfId="0" applyFont="1" applyFill="1" applyBorder="1" applyAlignment="1">
      <alignment horizontal="left" wrapText="1"/>
    </xf>
    <xf numFmtId="4" fontId="4" fillId="2" borderId="0" xfId="0" applyNumberFormat="1" applyFont="1" applyFill="1" applyBorder="1"/>
    <xf numFmtId="43" fontId="4" fillId="2" borderId="4" xfId="2" applyFont="1" applyFill="1" applyBorder="1" applyAlignment="1">
      <alignment horizontal="right"/>
    </xf>
    <xf numFmtId="40" fontId="4" fillId="2" borderId="7" xfId="0" applyNumberFormat="1" applyFont="1" applyFill="1" applyBorder="1"/>
    <xf numFmtId="43" fontId="4" fillId="2" borderId="4" xfId="2" applyFont="1" applyFill="1" applyBorder="1"/>
    <xf numFmtId="0" fontId="6" fillId="2" borderId="0" xfId="0" applyFont="1" applyFill="1" applyBorder="1"/>
    <xf numFmtId="40" fontId="4" fillId="2" borderId="4" xfId="0" applyNumberFormat="1" applyFont="1" applyFill="1" applyBorder="1"/>
    <xf numFmtId="40" fontId="4" fillId="2" borderId="0" xfId="0" applyNumberFormat="1" applyFont="1" applyFill="1" applyBorder="1"/>
    <xf numFmtId="0" fontId="4" fillId="2" borderId="6" xfId="0" applyFont="1" applyFill="1" applyBorder="1" applyAlignment="1">
      <alignment horizontal="left" vertical="top"/>
    </xf>
    <xf numFmtId="40" fontId="2" fillId="2" borderId="4" xfId="0" applyNumberFormat="1" applyFont="1" applyFill="1" applyBorder="1"/>
    <xf numFmtId="43" fontId="2" fillId="2" borderId="0" xfId="1"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Border="1" applyAlignment="1">
      <alignment horizontal="center"/>
    </xf>
    <xf numFmtId="0" fontId="7" fillId="2" borderId="6" xfId="0" applyFont="1" applyFill="1" applyBorder="1"/>
    <xf numFmtId="43" fontId="2" fillId="2" borderId="4" xfId="2" applyFont="1" applyFill="1" applyBorder="1"/>
    <xf numFmtId="0" fontId="2" fillId="0" borderId="6" xfId="0" applyFont="1" applyBorder="1"/>
    <xf numFmtId="0" fontId="9" fillId="2" borderId="0" xfId="0" applyFont="1" applyFill="1" applyAlignment="1">
      <alignment horizontal="center"/>
    </xf>
    <xf numFmtId="4" fontId="4" fillId="2" borderId="11" xfId="0" applyNumberFormat="1" applyFont="1" applyFill="1" applyBorder="1" applyAlignment="1">
      <alignment horizontal="right"/>
    </xf>
    <xf numFmtId="4" fontId="2" fillId="2" borderId="7" xfId="0" applyNumberFormat="1" applyFont="1" applyFill="1" applyBorder="1" applyAlignment="1">
      <alignment horizontal="right"/>
    </xf>
    <xf numFmtId="4" fontId="4" fillId="2" borderId="7" xfId="0" applyNumberFormat="1" applyFont="1" applyFill="1" applyBorder="1"/>
    <xf numFmtId="4" fontId="4" fillId="2" borderId="12" xfId="0" applyNumberFormat="1" applyFont="1" applyFill="1" applyBorder="1"/>
    <xf numFmtId="0" fontId="4" fillId="2" borderId="2" xfId="0" applyFont="1" applyFill="1" applyBorder="1" applyAlignment="1">
      <alignment horizontal="center"/>
    </xf>
    <xf numFmtId="4" fontId="4" fillId="2" borderId="5" xfId="0" applyNumberFormat="1" applyFont="1" applyFill="1" applyBorder="1"/>
    <xf numFmtId="4" fontId="4" fillId="2" borderId="4" xfId="0" applyNumberFormat="1" applyFont="1" applyFill="1" applyBorder="1" applyAlignment="1">
      <alignment horizontal="right"/>
    </xf>
    <xf numFmtId="4" fontId="4" fillId="2" borderId="0" xfId="0" applyNumberFormat="1" applyFont="1" applyFill="1" applyBorder="1" applyAlignment="1">
      <alignment horizontal="right"/>
    </xf>
    <xf numFmtId="4" fontId="2" fillId="2" borderId="4" xfId="0" applyNumberFormat="1" applyFont="1" applyFill="1" applyBorder="1" applyAlignment="1">
      <alignment horizontal="right"/>
    </xf>
    <xf numFmtId="4" fontId="2" fillId="2" borderId="0" xfId="0" applyNumberFormat="1" applyFont="1" applyFill="1" applyBorder="1" applyAlignment="1">
      <alignment horizontal="right"/>
    </xf>
    <xf numFmtId="43" fontId="2" fillId="0" borderId="7" xfId="1" applyFont="1" applyBorder="1"/>
    <xf numFmtId="43" fontId="2" fillId="2" borderId="0" xfId="2" applyFont="1" applyFill="1" applyBorder="1"/>
    <xf numFmtId="0" fontId="14" fillId="2" borderId="1" xfId="0" applyFont="1" applyFill="1" applyBorder="1"/>
    <xf numFmtId="4" fontId="15" fillId="2" borderId="4" xfId="0" applyNumberFormat="1" applyFont="1" applyFill="1" applyBorder="1"/>
    <xf numFmtId="4" fontId="14" fillId="2" borderId="4" xfId="0" applyNumberFormat="1" applyFont="1" applyFill="1" applyBorder="1"/>
    <xf numFmtId="4" fontId="4" fillId="2" borderId="11" xfId="0" applyNumberFormat="1" applyFont="1" applyFill="1" applyBorder="1"/>
    <xf numFmtId="4" fontId="14" fillId="2" borderId="4" xfId="0" applyNumberFormat="1" applyFont="1" applyFill="1" applyBorder="1" applyAlignment="1">
      <alignment horizontal="right"/>
    </xf>
    <xf numFmtId="0" fontId="14" fillId="2" borderId="4" xfId="0" applyFont="1" applyFill="1" applyBorder="1"/>
    <xf numFmtId="0" fontId="15" fillId="2" borderId="4" xfId="0" applyFont="1" applyFill="1" applyBorder="1" applyAlignment="1">
      <alignment horizontal="center"/>
    </xf>
    <xf numFmtId="186" fontId="2" fillId="2" borderId="7" xfId="0" applyNumberFormat="1" applyFont="1" applyFill="1" applyBorder="1"/>
    <xf numFmtId="186" fontId="2" fillId="2" borderId="0" xfId="0" applyNumberFormat="1" applyFont="1" applyFill="1" applyBorder="1"/>
    <xf numFmtId="0" fontId="15" fillId="2" borderId="8" xfId="0" applyFont="1" applyFill="1" applyBorder="1" applyAlignment="1">
      <alignment horizontal="center"/>
    </xf>
    <xf numFmtId="0" fontId="4" fillId="2" borderId="10" xfId="0" applyFont="1" applyFill="1" applyBorder="1"/>
    <xf numFmtId="0" fontId="2" fillId="2" borderId="8" xfId="0" applyFont="1" applyFill="1" applyBorder="1"/>
    <xf numFmtId="0" fontId="2" fillId="2" borderId="13" xfId="0" applyFont="1" applyFill="1" applyBorder="1"/>
    <xf numFmtId="0" fontId="18" fillId="0" borderId="0" xfId="0" applyFont="1" applyAlignment="1">
      <alignment horizontal="center" readingOrder="2"/>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0" xfId="0" applyFont="1" applyFill="1" applyAlignment="1">
      <alignment horizontal="center"/>
    </xf>
    <xf numFmtId="0" fontId="19" fillId="0" borderId="0" xfId="0" applyFont="1" applyAlignment="1">
      <alignment horizontal="center" readingOrder="2"/>
    </xf>
    <xf numFmtId="0" fontId="6" fillId="0" borderId="0" xfId="0" applyFont="1" applyAlignment="1">
      <alignment horizontal="center"/>
    </xf>
    <xf numFmtId="0" fontId="17" fillId="0" borderId="0" xfId="0" applyFont="1" applyAlignment="1">
      <alignment horizontal="center"/>
    </xf>
    <xf numFmtId="0" fontId="16" fillId="0" borderId="0" xfId="0" applyFont="1" applyBorder="1" applyAlignment="1">
      <alignment horizontal="center"/>
    </xf>
    <xf numFmtId="0" fontId="9" fillId="0" borderId="0" xfId="0" applyFont="1" applyAlignment="1">
      <alignment horizontal="center"/>
    </xf>
  </cellXfs>
  <cellStyles count="22">
    <cellStyle name="Comma_Hoja de trabajo flujo 2007" xfId="3"/>
    <cellStyle name="Millares" xfId="1" builtinId="3"/>
    <cellStyle name="Millares 2" xfId="4"/>
    <cellStyle name="Millares 3" xfId="2"/>
    <cellStyle name="Millares 3 2" xfId="5"/>
    <cellStyle name="Millares 4" xfId="6"/>
    <cellStyle name="Millares 5" xfId="7"/>
    <cellStyle name="Millares 6" xfId="8"/>
    <cellStyle name="Moneda 2" xfId="9"/>
    <cellStyle name="Normal" xfId="0" builtinId="0"/>
    <cellStyle name="Normal 2" xfId="10"/>
    <cellStyle name="Normal 2 2" xfId="11"/>
    <cellStyle name="Normal 2 2 2" xfId="12"/>
    <cellStyle name="Normal 3" xfId="13"/>
    <cellStyle name="Normal 4" xfId="14"/>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3181350</xdr:colOff>
      <xdr:row>0</xdr:row>
      <xdr:rowOff>57150</xdr:rowOff>
    </xdr:from>
    <xdr:to>
      <xdr:col>0</xdr:col>
      <xdr:colOff>3971925</xdr:colOff>
      <xdr:row>5</xdr:row>
      <xdr:rowOff>19050</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2286000" y="57150"/>
          <a:ext cx="0" cy="676275"/>
        </a:xfrm>
        <a:prstGeom prst="rect">
          <a:avLst/>
        </a:prstGeom>
        <a:noFill/>
        <a:ln w="9525">
          <a:noFill/>
          <a:miter lim="800000"/>
          <a:headEnd/>
          <a:tailEnd/>
        </a:ln>
      </xdr:spPr>
    </xdr:pic>
    <xdr:clientData/>
  </xdr:twoCellAnchor>
  <xdr:oneCellAnchor>
    <xdr:from>
      <xdr:col>0</xdr:col>
      <xdr:colOff>1685924</xdr:colOff>
      <xdr:row>288</xdr:row>
      <xdr:rowOff>57150</xdr:rowOff>
    </xdr:from>
    <xdr:ext cx="3343275" cy="298800"/>
    <xdr:sp macro="" textlink="">
      <xdr:nvSpPr>
        <xdr:cNvPr id="3" name="2 CuadroTexto"/>
        <xdr:cNvSpPr txBox="1"/>
      </xdr:nvSpPr>
      <xdr:spPr>
        <a:xfrm>
          <a:off x="2285999" y="47796450"/>
          <a:ext cx="3343275"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twoCellAnchor editAs="oneCell">
    <xdr:from>
      <xdr:col>0</xdr:col>
      <xdr:colOff>1676400</xdr:colOff>
      <xdr:row>283</xdr:row>
      <xdr:rowOff>85725</xdr:rowOff>
    </xdr:from>
    <xdr:to>
      <xdr:col>0</xdr:col>
      <xdr:colOff>4867275</xdr:colOff>
      <xdr:row>293</xdr:row>
      <xdr:rowOff>38100</xdr:rowOff>
    </xdr:to>
    <xdr:pic>
      <xdr:nvPicPr>
        <xdr:cNvPr id="4" name="Picture 6"/>
        <xdr:cNvPicPr>
          <a:picLocks noChangeAspect="1" noChangeArrowheads="1"/>
        </xdr:cNvPicPr>
      </xdr:nvPicPr>
      <xdr:blipFill>
        <a:blip xmlns:r="http://schemas.openxmlformats.org/officeDocument/2006/relationships" r:embed="rId2"/>
        <a:srcRect/>
        <a:stretch>
          <a:fillRect/>
        </a:stretch>
      </xdr:blipFill>
      <xdr:spPr bwMode="auto">
        <a:xfrm>
          <a:off x="2286000" y="47015400"/>
          <a:ext cx="0" cy="1571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02"/>
  <sheetViews>
    <sheetView tabSelected="1" workbookViewId="0">
      <selection activeCell="F112" sqref="F112"/>
    </sheetView>
  </sheetViews>
  <sheetFormatPr baseColWidth="10" defaultRowHeight="15"/>
  <cols>
    <col min="1" max="1" width="81.28515625" style="1" customWidth="1"/>
    <col min="2" max="2" width="20.5703125" style="1" bestFit="1" customWidth="1"/>
    <col min="3" max="3" width="6.28515625" style="1" customWidth="1"/>
    <col min="4" max="5" width="19.42578125" style="1" bestFit="1" customWidth="1"/>
    <col min="6" max="16384" width="11.42578125" style="1"/>
  </cols>
  <sheetData>
    <row r="1" spans="1:3" ht="5.25" customHeight="1"/>
    <row r="6" spans="1:3" ht="18">
      <c r="A6" s="105" t="s">
        <v>185</v>
      </c>
      <c r="B6" s="105"/>
      <c r="C6" s="105"/>
    </row>
    <row r="7" spans="1:3" ht="18">
      <c r="A7" s="105" t="s">
        <v>184</v>
      </c>
      <c r="B7" s="105"/>
      <c r="C7" s="105"/>
    </row>
    <row r="8" spans="1:3">
      <c r="A8" s="100"/>
      <c r="B8" s="100"/>
      <c r="C8" s="100"/>
    </row>
    <row r="9" spans="1:3" ht="20.25">
      <c r="A9" s="106" t="s">
        <v>183</v>
      </c>
      <c r="B9" s="106"/>
      <c r="C9" s="106"/>
    </row>
    <row r="10" spans="1:3" ht="18">
      <c r="A10" s="107" t="s">
        <v>182</v>
      </c>
      <c r="B10" s="107"/>
      <c r="C10" s="107"/>
    </row>
    <row r="11" spans="1:3" ht="15.75">
      <c r="A11" s="108" t="s">
        <v>181</v>
      </c>
      <c r="B11" s="108"/>
      <c r="C11" s="108"/>
    </row>
    <row r="12" spans="1:3" ht="9.75" customHeight="1"/>
    <row r="13" spans="1:3" ht="9.75" customHeight="1"/>
    <row r="14" spans="1:3" ht="18.75" customHeight="1">
      <c r="A14" s="109" t="s">
        <v>180</v>
      </c>
      <c r="B14" s="109"/>
      <c r="C14" s="109"/>
    </row>
    <row r="15" spans="1:3" ht="18.75" customHeight="1" thickBot="1">
      <c r="A15" s="22" t="s">
        <v>179</v>
      </c>
      <c r="B15" s="3"/>
      <c r="C15" s="3"/>
    </row>
    <row r="16" spans="1:3" ht="16.5">
      <c r="A16" s="21" t="s">
        <v>178</v>
      </c>
      <c r="B16" s="99"/>
      <c r="C16" s="98"/>
    </row>
    <row r="17" spans="1:3" ht="67.5" customHeight="1" thickBot="1">
      <c r="A17" s="101" t="s">
        <v>177</v>
      </c>
      <c r="B17" s="102"/>
      <c r="C17" s="103"/>
    </row>
    <row r="18" spans="1:3" ht="16.5" thickBot="1">
      <c r="A18" s="97"/>
      <c r="B18" s="20">
        <v>2023</v>
      </c>
      <c r="C18" s="96"/>
    </row>
    <row r="19" spans="1:3" ht="15.75">
      <c r="A19" s="34" t="s">
        <v>176</v>
      </c>
      <c r="B19" s="4"/>
      <c r="C19" s="93"/>
    </row>
    <row r="20" spans="1:3" ht="15.75">
      <c r="A20" s="14" t="s">
        <v>175</v>
      </c>
      <c r="B20" s="95">
        <v>200000</v>
      </c>
      <c r="C20" s="93"/>
    </row>
    <row r="21" spans="1:3" ht="15.75">
      <c r="A21" s="14" t="s">
        <v>174</v>
      </c>
      <c r="B21" s="95">
        <v>30000</v>
      </c>
      <c r="C21" s="93"/>
    </row>
    <row r="22" spans="1:3" ht="15.75">
      <c r="A22" s="14" t="s">
        <v>173</v>
      </c>
      <c r="B22" s="95">
        <v>15000</v>
      </c>
      <c r="C22" s="93"/>
    </row>
    <row r="23" spans="1:3" ht="15.75">
      <c r="A23" s="14" t="s">
        <v>172</v>
      </c>
      <c r="B23" s="94">
        <v>30000</v>
      </c>
      <c r="C23" s="93"/>
    </row>
    <row r="24" spans="1:3" ht="16.5" thickBot="1">
      <c r="A24" s="34" t="s">
        <v>171</v>
      </c>
      <c r="B24" s="80">
        <f>SUM(B20:B23)</f>
        <v>275000</v>
      </c>
      <c r="C24" s="93"/>
    </row>
    <row r="25" spans="1:3" ht="10.5" customHeight="1" thickTop="1">
      <c r="A25" s="34"/>
      <c r="B25" s="70"/>
      <c r="C25" s="93"/>
    </row>
    <row r="26" spans="1:3" ht="15.75">
      <c r="A26" s="34" t="s">
        <v>170</v>
      </c>
      <c r="B26" s="4"/>
      <c r="C26" s="92"/>
    </row>
    <row r="27" spans="1:3">
      <c r="A27" s="14" t="s">
        <v>169</v>
      </c>
      <c r="B27" s="84">
        <v>79586751.159999996</v>
      </c>
      <c r="C27" s="91"/>
    </row>
    <row r="28" spans="1:3">
      <c r="A28" s="14" t="s">
        <v>168</v>
      </c>
      <c r="B28" s="84">
        <v>322526.34000000003</v>
      </c>
      <c r="C28" s="91"/>
    </row>
    <row r="29" spans="1:3">
      <c r="A29" s="14" t="s">
        <v>167</v>
      </c>
      <c r="B29" s="84">
        <v>19800.580000000002</v>
      </c>
      <c r="C29" s="91"/>
    </row>
    <row r="30" spans="1:3" s="3" customFormat="1">
      <c r="A30" s="14" t="s">
        <v>166</v>
      </c>
      <c r="B30" s="84">
        <v>3286.4</v>
      </c>
      <c r="C30" s="91"/>
    </row>
    <row r="31" spans="1:3">
      <c r="A31" s="14" t="s">
        <v>165</v>
      </c>
      <c r="B31" s="76">
        <v>1254694.72</v>
      </c>
      <c r="C31" s="91"/>
    </row>
    <row r="32" spans="1:3" ht="16.5" thickBot="1">
      <c r="A32" s="34" t="s">
        <v>164</v>
      </c>
      <c r="B32" s="90">
        <f>SUM(B27:B31)</f>
        <v>81187059.200000003</v>
      </c>
      <c r="C32" s="88"/>
    </row>
    <row r="33" spans="1:3" ht="10.5" customHeight="1" thickTop="1">
      <c r="A33" s="14"/>
      <c r="B33" s="17"/>
      <c r="C33" s="89"/>
    </row>
    <row r="34" spans="1:3" ht="16.5" thickBot="1">
      <c r="A34" s="34" t="s">
        <v>163</v>
      </c>
      <c r="B34" s="80">
        <f>+B24+B32</f>
        <v>81462059.200000003</v>
      </c>
      <c r="C34" s="88"/>
    </row>
    <row r="35" spans="1:3" ht="16.5" thickTop="1" thickBot="1">
      <c r="A35" s="8"/>
      <c r="B35" s="7"/>
      <c r="C35" s="87"/>
    </row>
    <row r="36" spans="1:3" ht="15.75">
      <c r="A36" s="4"/>
      <c r="B36" s="59"/>
      <c r="C36" s="59"/>
    </row>
    <row r="37" spans="1:3" ht="22.5" customHeight="1" thickBot="1">
      <c r="A37" s="22" t="s">
        <v>162</v>
      </c>
      <c r="B37" s="7"/>
      <c r="C37" s="7"/>
    </row>
    <row r="38" spans="1:3" ht="17.25" thickBot="1">
      <c r="A38" s="53" t="s">
        <v>161</v>
      </c>
      <c r="B38" s="20">
        <v>2023</v>
      </c>
      <c r="C38" s="19"/>
    </row>
    <row r="39" spans="1:3" ht="30">
      <c r="A39" s="48" t="s">
        <v>160</v>
      </c>
      <c r="B39" s="86"/>
      <c r="C39" s="72"/>
    </row>
    <row r="40" spans="1:3" ht="12.75" customHeight="1">
      <c r="A40" s="48"/>
      <c r="B40" s="70"/>
      <c r="C40" s="69"/>
    </row>
    <row r="41" spans="1:3" ht="15.75">
      <c r="A41" s="14" t="s">
        <v>159</v>
      </c>
      <c r="B41" s="44">
        <v>1667703.03</v>
      </c>
      <c r="C41" s="69"/>
    </row>
    <row r="42" spans="1:3" ht="15.75">
      <c r="A42" s="14" t="s">
        <v>158</v>
      </c>
      <c r="B42" s="44">
        <v>491192.8</v>
      </c>
      <c r="C42" s="69"/>
    </row>
    <row r="43" spans="1:3">
      <c r="A43" s="14" t="s">
        <v>157</v>
      </c>
      <c r="B43" s="85">
        <v>466769.6</v>
      </c>
      <c r="C43" s="72"/>
    </row>
    <row r="44" spans="1:3" hidden="1">
      <c r="A44" s="14" t="s">
        <v>156</v>
      </c>
      <c r="B44" s="17">
        <v>0</v>
      </c>
      <c r="C44" s="72"/>
    </row>
    <row r="45" spans="1:3" ht="16.5" thickBot="1">
      <c r="A45" s="11" t="s">
        <v>155</v>
      </c>
      <c r="B45" s="25">
        <f>+B41+B42+B43</f>
        <v>2625665.4300000002</v>
      </c>
      <c r="C45" s="9"/>
    </row>
    <row r="46" spans="1:3" ht="16.5" thickTop="1" thickBot="1">
      <c r="A46" s="8"/>
      <c r="B46" s="7"/>
      <c r="C46" s="6"/>
    </row>
    <row r="47" spans="1:3">
      <c r="A47" s="4"/>
      <c r="B47" s="4"/>
      <c r="C47" s="4"/>
    </row>
    <row r="48" spans="1:3" ht="17.25" customHeight="1" thickBot="1">
      <c r="A48" s="22" t="s">
        <v>154</v>
      </c>
      <c r="B48" s="4"/>
      <c r="C48" s="4"/>
    </row>
    <row r="49" spans="1:4" ht="17.25" thickBot="1">
      <c r="A49" s="53" t="s">
        <v>153</v>
      </c>
      <c r="B49" s="20">
        <v>2023</v>
      </c>
      <c r="C49" s="19"/>
    </row>
    <row r="50" spans="1:4" ht="43.5" customHeight="1">
      <c r="A50" s="48" t="s">
        <v>152</v>
      </c>
      <c r="B50" s="4"/>
      <c r="C50" s="16"/>
    </row>
    <row r="51" spans="1:4" ht="18.75" customHeight="1">
      <c r="A51" s="14" t="s">
        <v>151</v>
      </c>
      <c r="B51" s="15">
        <v>0</v>
      </c>
      <c r="C51" s="83"/>
    </row>
    <row r="52" spans="1:4" ht="11.25" customHeight="1">
      <c r="A52" s="14"/>
      <c r="B52" s="84"/>
      <c r="C52" s="83"/>
    </row>
    <row r="53" spans="1:4">
      <c r="A53" s="14" t="s">
        <v>150</v>
      </c>
      <c r="B53" s="84">
        <v>144092079.74000001</v>
      </c>
      <c r="C53" s="83"/>
      <c r="D53" s="32"/>
    </row>
    <row r="54" spans="1:4">
      <c r="A54" s="14" t="s">
        <v>149</v>
      </c>
      <c r="B54" s="84">
        <v>2231400</v>
      </c>
      <c r="C54" s="83"/>
      <c r="D54" s="3"/>
    </row>
    <row r="55" spans="1:4">
      <c r="A55" s="14" t="s">
        <v>148</v>
      </c>
      <c r="B55" s="84">
        <v>78883.19</v>
      </c>
      <c r="C55" s="83"/>
    </row>
    <row r="56" spans="1:4" ht="16.5" thickBot="1">
      <c r="A56" s="11" t="s">
        <v>147</v>
      </c>
      <c r="B56" s="75">
        <f>SUM(B53:B55)</f>
        <v>146402362.93000001</v>
      </c>
      <c r="C56" s="81"/>
    </row>
    <row r="57" spans="1:4" ht="12.75" customHeight="1" thickTop="1">
      <c r="A57" s="11"/>
      <c r="B57" s="82"/>
      <c r="C57" s="81"/>
    </row>
    <row r="58" spans="1:4" ht="16.5" thickBot="1">
      <c r="A58" s="11" t="s">
        <v>146</v>
      </c>
      <c r="B58" s="80">
        <f>+B56+B51</f>
        <v>146402362.93000001</v>
      </c>
      <c r="C58" s="9"/>
    </row>
    <row r="59" spans="1:4" ht="6.75" customHeight="1" thickTop="1" thickBot="1">
      <c r="A59" s="8"/>
      <c r="B59" s="7"/>
      <c r="C59" s="6"/>
    </row>
    <row r="60" spans="1:4" ht="15.75">
      <c r="A60" s="4"/>
      <c r="B60" s="59"/>
      <c r="C60" s="59"/>
    </row>
    <row r="61" spans="1:4" ht="21" thickBot="1">
      <c r="A61" s="22" t="s">
        <v>145</v>
      </c>
      <c r="B61" s="7"/>
      <c r="C61" s="7"/>
    </row>
    <row r="62" spans="1:4" ht="17.25" thickBot="1">
      <c r="A62" s="53" t="s">
        <v>144</v>
      </c>
      <c r="B62" s="79">
        <v>2023</v>
      </c>
      <c r="C62" s="19"/>
    </row>
    <row r="63" spans="1:4" ht="45">
      <c r="A63" s="48" t="s">
        <v>143</v>
      </c>
      <c r="B63" s="4"/>
      <c r="C63" s="16"/>
    </row>
    <row r="64" spans="1:4">
      <c r="A64" s="14" t="s">
        <v>142</v>
      </c>
      <c r="B64" s="5">
        <v>1319465290.6099999</v>
      </c>
      <c r="C64" s="26"/>
    </row>
    <row r="65" spans="1:3" ht="15.75">
      <c r="A65" s="34" t="s">
        <v>141</v>
      </c>
      <c r="B65" s="65">
        <v>-1108909843.99</v>
      </c>
      <c r="C65" s="67"/>
    </row>
    <row r="66" spans="1:3" ht="15.75">
      <c r="A66" s="14" t="s">
        <v>140</v>
      </c>
      <c r="B66" s="65">
        <v>118444.94</v>
      </c>
      <c r="C66" s="67"/>
    </row>
    <row r="67" spans="1:3" ht="15.75">
      <c r="A67" s="11" t="s">
        <v>131</v>
      </c>
      <c r="B67" s="78">
        <f>+B64+B65+B66</f>
        <v>210673891.55999988</v>
      </c>
      <c r="C67" s="9"/>
    </row>
    <row r="68" spans="1:3" ht="11.25" customHeight="1">
      <c r="A68" s="11"/>
      <c r="B68" s="59"/>
      <c r="C68" s="9"/>
    </row>
    <row r="69" spans="1:3" ht="15.75" hidden="1">
      <c r="A69" s="11" t="s">
        <v>139</v>
      </c>
      <c r="B69" s="59"/>
      <c r="C69" s="9"/>
    </row>
    <row r="70" spans="1:3" ht="15.75" hidden="1">
      <c r="A70" s="11" t="s">
        <v>138</v>
      </c>
      <c r="B70" s="59"/>
      <c r="C70" s="9"/>
    </row>
    <row r="71" spans="1:3" ht="15.75" hidden="1">
      <c r="A71" s="11" t="s">
        <v>137</v>
      </c>
      <c r="B71" s="59"/>
      <c r="C71" s="9"/>
    </row>
    <row r="72" spans="1:3" ht="104.25" customHeight="1">
      <c r="A72" s="18" t="s">
        <v>136</v>
      </c>
      <c r="B72" s="4"/>
      <c r="C72" s="16"/>
    </row>
    <row r="73" spans="1:3">
      <c r="A73" s="14" t="s">
        <v>135</v>
      </c>
      <c r="B73" s="5">
        <v>102156800</v>
      </c>
      <c r="C73" s="26"/>
    </row>
    <row r="74" spans="1:3" ht="15.75">
      <c r="A74" s="34" t="s">
        <v>134</v>
      </c>
      <c r="B74" s="5"/>
      <c r="C74" s="26"/>
    </row>
    <row r="75" spans="1:3">
      <c r="A75" s="14" t="s">
        <v>133</v>
      </c>
      <c r="B75" s="5">
        <v>79563367.150000006</v>
      </c>
      <c r="C75" s="26"/>
    </row>
    <row r="76" spans="1:3" ht="15.75">
      <c r="A76" s="34" t="s">
        <v>132</v>
      </c>
      <c r="B76" s="65">
        <v>-9534138.4499999993</v>
      </c>
      <c r="C76" s="26"/>
    </row>
    <row r="77" spans="1:3" ht="15.75">
      <c r="A77" s="11" t="s">
        <v>131</v>
      </c>
      <c r="B77" s="78">
        <f>+B76+B75+B73</f>
        <v>172186028.69999999</v>
      </c>
      <c r="C77" s="9"/>
    </row>
    <row r="78" spans="1:3" ht="16.5" hidden="1" thickBot="1">
      <c r="A78" s="40" t="s">
        <v>130</v>
      </c>
      <c r="B78" s="59"/>
      <c r="C78" s="9"/>
    </row>
    <row r="79" spans="1:3" ht="9.75" customHeight="1">
      <c r="A79" s="34"/>
      <c r="B79" s="59"/>
      <c r="C79" s="9"/>
    </row>
    <row r="80" spans="1:3" ht="16.5">
      <c r="A80" s="71" t="s">
        <v>129</v>
      </c>
      <c r="B80" s="77">
        <f>+B67+B77</f>
        <v>382859920.25999987</v>
      </c>
      <c r="C80" s="9"/>
    </row>
    <row r="81" spans="1:4" ht="12.75" customHeight="1">
      <c r="A81" s="71"/>
      <c r="B81" s="59"/>
      <c r="C81" s="9"/>
    </row>
    <row r="82" spans="1:4" ht="15.75">
      <c r="A82" s="14" t="s">
        <v>128</v>
      </c>
      <c r="B82" s="76">
        <v>35981858.539999999</v>
      </c>
      <c r="C82" s="9"/>
    </row>
    <row r="83" spans="1:4" ht="16.5" thickBot="1">
      <c r="A83" s="34" t="s">
        <v>127</v>
      </c>
      <c r="B83" s="75">
        <f>+B82+B80</f>
        <v>418841778.79999989</v>
      </c>
      <c r="C83" s="9"/>
      <c r="D83" s="32"/>
    </row>
    <row r="84" spans="1:4" ht="8.25" customHeight="1" thickTop="1" thickBot="1">
      <c r="A84" s="40"/>
      <c r="B84" s="7"/>
      <c r="C84" s="6"/>
    </row>
    <row r="85" spans="1:4" ht="15.75">
      <c r="A85" s="4"/>
      <c r="B85" s="59"/>
      <c r="C85" s="59"/>
    </row>
    <row r="86" spans="1:4" ht="18" customHeight="1">
      <c r="A86" s="104" t="s">
        <v>126</v>
      </c>
      <c r="B86" s="104"/>
      <c r="C86" s="104"/>
    </row>
    <row r="87" spans="1:4" ht="9.75" customHeight="1">
      <c r="A87" s="74"/>
      <c r="B87" s="74"/>
      <c r="C87" s="74"/>
    </row>
    <row r="88" spans="1:4" ht="18" customHeight="1" thickBot="1">
      <c r="A88" s="22" t="s">
        <v>125</v>
      </c>
      <c r="B88" s="4"/>
      <c r="C88" s="4"/>
    </row>
    <row r="89" spans="1:4" ht="17.25" thickBot="1">
      <c r="A89" s="53" t="s">
        <v>124</v>
      </c>
      <c r="B89" s="20">
        <v>2023</v>
      </c>
      <c r="C89" s="19"/>
    </row>
    <row r="90" spans="1:4" ht="30">
      <c r="A90" s="48" t="s">
        <v>123</v>
      </c>
      <c r="B90" s="4"/>
      <c r="C90" s="16"/>
    </row>
    <row r="91" spans="1:4">
      <c r="A91" s="48"/>
      <c r="B91" s="4"/>
      <c r="C91" s="16"/>
    </row>
    <row r="92" spans="1:4">
      <c r="A92" s="73" t="s">
        <v>122</v>
      </c>
      <c r="B92" s="17">
        <v>216242.25</v>
      </c>
      <c r="C92" s="16"/>
    </row>
    <row r="93" spans="1:4">
      <c r="A93" s="14" t="s">
        <v>121</v>
      </c>
      <c r="B93" s="17">
        <v>41418388.700000003</v>
      </c>
      <c r="C93" s="16"/>
    </row>
    <row r="94" spans="1:4">
      <c r="A94" s="14" t="s">
        <v>120</v>
      </c>
      <c r="B94" s="17">
        <v>56276.43</v>
      </c>
      <c r="C94" s="72"/>
    </row>
    <row r="95" spans="1:4" ht="16.5" thickBot="1">
      <c r="A95" s="34" t="s">
        <v>119</v>
      </c>
      <c r="B95" s="25">
        <f>+B92+B93+B94</f>
        <v>41690907.380000003</v>
      </c>
      <c r="C95" s="9"/>
    </row>
    <row r="96" spans="1:4" ht="11.25" customHeight="1" thickTop="1">
      <c r="A96" s="34"/>
      <c r="B96" s="59"/>
      <c r="C96" s="9"/>
    </row>
    <row r="97" spans="1:4" ht="16.5">
      <c r="A97" s="71" t="s">
        <v>118</v>
      </c>
      <c r="B97" s="70"/>
      <c r="C97" s="69"/>
    </row>
    <row r="98" spans="1:4" ht="30">
      <c r="A98" s="48" t="s">
        <v>117</v>
      </c>
      <c r="B98" s="4"/>
      <c r="C98" s="16"/>
    </row>
    <row r="99" spans="1:4">
      <c r="A99" s="48" t="s">
        <v>116</v>
      </c>
      <c r="B99" s="68">
        <v>26797085.899999999</v>
      </c>
      <c r="C99" s="67"/>
    </row>
    <row r="100" spans="1:4" ht="15.75" hidden="1">
      <c r="A100" s="34" t="s">
        <v>115</v>
      </c>
      <c r="B100" s="17"/>
      <c r="C100" s="67"/>
    </row>
    <row r="101" spans="1:4" hidden="1">
      <c r="A101" s="14" t="s">
        <v>114</v>
      </c>
      <c r="B101" s="17"/>
      <c r="C101" s="67"/>
    </row>
    <row r="102" spans="1:4" hidden="1">
      <c r="A102" s="14" t="s">
        <v>113</v>
      </c>
      <c r="B102" s="17"/>
      <c r="C102" s="67"/>
    </row>
    <row r="103" spans="1:4" hidden="1">
      <c r="A103" s="14" t="s">
        <v>112</v>
      </c>
      <c r="B103" s="17"/>
      <c r="C103" s="67"/>
    </row>
    <row r="104" spans="1:4" ht="16.5" thickBot="1">
      <c r="A104" s="66" t="s">
        <v>111</v>
      </c>
      <c r="B104" s="25">
        <f>+B99</f>
        <v>26797085.899999999</v>
      </c>
      <c r="C104" s="64"/>
    </row>
    <row r="105" spans="1:4" ht="12" customHeight="1" thickTop="1">
      <c r="A105" s="66"/>
      <c r="B105" s="65"/>
      <c r="C105" s="64"/>
    </row>
    <row r="106" spans="1:4" ht="16.5" thickBot="1">
      <c r="A106" s="34" t="s">
        <v>110</v>
      </c>
      <c r="B106" s="10">
        <f>+B95+B104</f>
        <v>68487993.280000001</v>
      </c>
      <c r="C106" s="64"/>
      <c r="D106" s="32"/>
    </row>
    <row r="107" spans="1:4" ht="9" customHeight="1" thickTop="1" thickBot="1">
      <c r="A107" s="8"/>
      <c r="B107" s="7"/>
      <c r="C107" s="6"/>
    </row>
    <row r="108" spans="1:4" ht="9" customHeight="1">
      <c r="A108" s="4"/>
      <c r="B108" s="4"/>
      <c r="C108" s="4"/>
    </row>
    <row r="109" spans="1:4" ht="9" customHeight="1">
      <c r="A109" s="4"/>
      <c r="B109" s="4"/>
      <c r="C109" s="4"/>
    </row>
    <row r="110" spans="1:4" ht="11.25" customHeight="1">
      <c r="A110" s="4"/>
      <c r="B110" s="4"/>
      <c r="C110" s="4"/>
    </row>
    <row r="111" spans="1:4" ht="17.25" customHeight="1" thickBot="1">
      <c r="A111" s="63" t="s">
        <v>109</v>
      </c>
      <c r="B111" s="4"/>
      <c r="C111" s="4"/>
    </row>
    <row r="112" spans="1:4" ht="17.25" thickBot="1">
      <c r="A112" s="53" t="s">
        <v>108</v>
      </c>
      <c r="B112" s="20">
        <v>2023</v>
      </c>
      <c r="C112" s="19"/>
    </row>
    <row r="113" spans="1:5" ht="45">
      <c r="A113" s="48" t="s">
        <v>107</v>
      </c>
      <c r="B113" s="4"/>
      <c r="C113" s="16"/>
    </row>
    <row r="114" spans="1:5" ht="9.75" customHeight="1">
      <c r="A114" s="48"/>
      <c r="B114" s="4"/>
      <c r="C114" s="16"/>
    </row>
    <row r="115" spans="1:5">
      <c r="A115" s="14" t="s">
        <v>106</v>
      </c>
      <c r="B115" s="15">
        <v>1033845.21</v>
      </c>
      <c r="C115" s="12"/>
      <c r="D115" s="2"/>
      <c r="E115" s="32"/>
    </row>
    <row r="116" spans="1:5" ht="16.5" thickBot="1">
      <c r="A116" s="34" t="s">
        <v>105</v>
      </c>
      <c r="B116" s="25">
        <f>SUM(B115:B115)</f>
        <v>1033845.21</v>
      </c>
      <c r="C116" s="9"/>
    </row>
    <row r="117" spans="1:5" ht="4.5" customHeight="1" thickTop="1" thickBot="1">
      <c r="A117" s="8"/>
      <c r="B117" s="7"/>
      <c r="C117" s="6"/>
    </row>
    <row r="118" spans="1:5">
      <c r="A118" s="4"/>
      <c r="B118" s="4"/>
      <c r="C118" s="4"/>
    </row>
    <row r="119" spans="1:5">
      <c r="A119" s="4"/>
      <c r="B119" s="4"/>
      <c r="C119" s="4"/>
    </row>
    <row r="120" spans="1:5">
      <c r="A120" s="4"/>
      <c r="B120" s="4"/>
      <c r="C120" s="4"/>
    </row>
    <row r="121" spans="1:5">
      <c r="A121" s="4"/>
      <c r="B121" s="4"/>
      <c r="C121" s="4"/>
    </row>
    <row r="122" spans="1:5">
      <c r="A122" s="4"/>
      <c r="B122" s="4"/>
      <c r="C122" s="4"/>
    </row>
    <row r="123" spans="1:5">
      <c r="A123" s="4"/>
      <c r="B123" s="4"/>
      <c r="C123" s="4"/>
    </row>
    <row r="124" spans="1:5" ht="20.25">
      <c r="A124" s="104" t="s">
        <v>104</v>
      </c>
      <c r="B124" s="104"/>
      <c r="C124" s="104"/>
    </row>
    <row r="125" spans="1:5" ht="21" thickBot="1">
      <c r="A125" s="22" t="s">
        <v>103</v>
      </c>
      <c r="B125" s="4"/>
      <c r="C125" s="4"/>
    </row>
    <row r="126" spans="1:5" ht="17.25" thickBot="1">
      <c r="A126" s="53" t="s">
        <v>102</v>
      </c>
      <c r="B126" s="20">
        <v>2023</v>
      </c>
      <c r="C126" s="19"/>
    </row>
    <row r="127" spans="1:5" ht="91.5">
      <c r="A127" s="48" t="s">
        <v>101</v>
      </c>
      <c r="B127" s="4"/>
      <c r="C127" s="16"/>
    </row>
    <row r="128" spans="1:5">
      <c r="A128" s="48"/>
      <c r="B128" s="4"/>
      <c r="C128" s="16"/>
    </row>
    <row r="129" spans="1:4" ht="15.75">
      <c r="A129" s="14" t="s">
        <v>100</v>
      </c>
      <c r="B129" s="17">
        <f>25481444.1+54623341.18</f>
        <v>80104785.280000001</v>
      </c>
      <c r="C129" s="62"/>
    </row>
    <row r="130" spans="1:4">
      <c r="A130" s="14" t="s">
        <v>99</v>
      </c>
      <c r="B130" s="17">
        <v>415331128.33999997</v>
      </c>
      <c r="C130" s="26"/>
    </row>
    <row r="131" spans="1:4" ht="15.75">
      <c r="A131" s="14" t="s">
        <v>98</v>
      </c>
      <c r="B131" s="61">
        <v>84374114.25</v>
      </c>
      <c r="C131" s="60"/>
    </row>
    <row r="132" spans="1:4" ht="16.5" thickBot="1">
      <c r="A132" s="34" t="s">
        <v>97</v>
      </c>
      <c r="B132" s="25">
        <f>+B129+B130+B131</f>
        <v>579810027.87</v>
      </c>
      <c r="C132" s="9"/>
    </row>
    <row r="133" spans="1:4" ht="16.5" thickTop="1" thickBot="1">
      <c r="A133" s="8"/>
      <c r="B133" s="7"/>
      <c r="C133" s="6"/>
    </row>
    <row r="134" spans="1:4">
      <c r="A134" s="4"/>
      <c r="B134" s="4"/>
      <c r="C134" s="4"/>
    </row>
    <row r="135" spans="1:4">
      <c r="A135" s="4"/>
      <c r="B135" s="4"/>
      <c r="C135" s="4"/>
    </row>
    <row r="136" spans="1:4">
      <c r="A136" s="4"/>
      <c r="B136" s="4"/>
      <c r="C136" s="4"/>
    </row>
    <row r="137" spans="1:4" ht="20.25">
      <c r="A137" s="104" t="s">
        <v>96</v>
      </c>
      <c r="B137" s="104"/>
      <c r="C137" s="104"/>
    </row>
    <row r="138" spans="1:4">
      <c r="A138" s="3"/>
      <c r="B138" s="29"/>
      <c r="C138" s="3"/>
    </row>
    <row r="139" spans="1:4" ht="26.25" customHeight="1" thickBot="1">
      <c r="A139" s="22" t="s">
        <v>95</v>
      </c>
      <c r="B139" s="4"/>
      <c r="C139" s="4"/>
      <c r="D139" s="32"/>
    </row>
    <row r="140" spans="1:4" ht="17.25" thickBot="1">
      <c r="A140" s="53" t="s">
        <v>94</v>
      </c>
      <c r="B140" s="20">
        <v>2023</v>
      </c>
      <c r="C140" s="19"/>
    </row>
    <row r="141" spans="1:4" ht="13.5" customHeight="1">
      <c r="A141" s="42"/>
      <c r="B141" s="59"/>
      <c r="C141" s="26"/>
    </row>
    <row r="142" spans="1:4" ht="15.75">
      <c r="A142" s="42" t="s">
        <v>93</v>
      </c>
      <c r="B142" s="59"/>
      <c r="C142" s="26"/>
    </row>
    <row r="143" spans="1:4">
      <c r="A143" s="58" t="s">
        <v>92</v>
      </c>
      <c r="B143" s="17">
        <v>23861.58</v>
      </c>
      <c r="C143" s="26"/>
    </row>
    <row r="144" spans="1:4">
      <c r="A144" s="58" t="s">
        <v>91</v>
      </c>
      <c r="B144" s="17">
        <v>194550</v>
      </c>
      <c r="C144" s="26"/>
    </row>
    <row r="145" spans="1:5">
      <c r="A145" s="14" t="s">
        <v>90</v>
      </c>
      <c r="B145" s="17">
        <v>24123.49</v>
      </c>
      <c r="C145" s="26"/>
    </row>
    <row r="146" spans="1:5">
      <c r="A146" s="14" t="s">
        <v>89</v>
      </c>
      <c r="B146" s="17">
        <v>2200299.3199999998</v>
      </c>
      <c r="C146" s="26"/>
    </row>
    <row r="147" spans="1:5">
      <c r="A147" s="14" t="s">
        <v>88</v>
      </c>
      <c r="B147" s="17">
        <v>7805</v>
      </c>
      <c r="C147" s="26"/>
    </row>
    <row r="148" spans="1:5" ht="16.5" thickBot="1">
      <c r="A148" s="11" t="s">
        <v>87</v>
      </c>
      <c r="B148" s="25">
        <f>+B143+B144+B145+B146+B147</f>
        <v>2450639.3899999997</v>
      </c>
      <c r="C148" s="9"/>
      <c r="D148" s="2"/>
      <c r="E148" s="32"/>
    </row>
    <row r="149" spans="1:5" ht="17.25" thickTop="1" thickBot="1">
      <c r="A149" s="57"/>
      <c r="B149" s="39"/>
      <c r="C149" s="56"/>
    </row>
    <row r="150" spans="1:5" ht="16.5" customHeight="1">
      <c r="A150" s="4"/>
      <c r="B150" s="5"/>
      <c r="C150" s="4"/>
    </row>
    <row r="151" spans="1:5">
      <c r="A151" s="3"/>
      <c r="B151" s="29"/>
      <c r="C151" s="3"/>
    </row>
    <row r="152" spans="1:5" ht="21" thickBot="1">
      <c r="A152" s="22" t="s">
        <v>86</v>
      </c>
      <c r="B152" s="4"/>
      <c r="C152" s="4"/>
    </row>
    <row r="153" spans="1:5" ht="17.25" thickBot="1">
      <c r="A153" s="53" t="s">
        <v>85</v>
      </c>
      <c r="B153" s="20">
        <v>2023</v>
      </c>
      <c r="C153" s="19"/>
    </row>
    <row r="154" spans="1:5" ht="30">
      <c r="A154" s="55" t="s">
        <v>84</v>
      </c>
      <c r="B154" s="4"/>
      <c r="C154" s="16"/>
    </row>
    <row r="155" spans="1:5" ht="23.25" customHeight="1" thickBot="1">
      <c r="A155" s="42" t="s">
        <v>83</v>
      </c>
      <c r="B155" s="10">
        <v>440050</v>
      </c>
      <c r="C155" s="26"/>
    </row>
    <row r="156" spans="1:5" ht="17.25" thickTop="1" thickBot="1">
      <c r="A156" s="54"/>
      <c r="B156" s="39"/>
      <c r="C156" s="23"/>
    </row>
    <row r="157" spans="1:5">
      <c r="A157" s="3"/>
      <c r="B157" s="29"/>
      <c r="C157" s="3"/>
    </row>
    <row r="158" spans="1:5" ht="26.25" customHeight="1" thickBot="1">
      <c r="A158" s="22" t="s">
        <v>82</v>
      </c>
      <c r="B158" s="3"/>
      <c r="C158" s="3"/>
    </row>
    <row r="159" spans="1:5" ht="17.25" thickBot="1">
      <c r="A159" s="53" t="s">
        <v>81</v>
      </c>
      <c r="B159" s="20">
        <v>2023</v>
      </c>
      <c r="C159" s="19"/>
    </row>
    <row r="160" spans="1:5" ht="55.5" customHeight="1">
      <c r="A160" s="48" t="s">
        <v>80</v>
      </c>
      <c r="B160" s="4"/>
      <c r="C160" s="16"/>
      <c r="D160" s="44"/>
    </row>
    <row r="161" spans="1:5">
      <c r="A161" s="48" t="s">
        <v>79</v>
      </c>
      <c r="B161" s="52">
        <v>107047935</v>
      </c>
      <c r="C161" s="46"/>
      <c r="D161" s="2"/>
    </row>
    <row r="162" spans="1:5">
      <c r="A162" s="48" t="s">
        <v>78</v>
      </c>
      <c r="B162" s="52">
        <v>0</v>
      </c>
      <c r="C162" s="46"/>
      <c r="D162" s="50"/>
    </row>
    <row r="163" spans="1:5">
      <c r="A163" s="48" t="s">
        <v>77</v>
      </c>
      <c r="B163" s="51">
        <f>2331644.34+106071901+19909342</f>
        <v>128312887.34</v>
      </c>
      <c r="C163" s="46"/>
      <c r="D163" s="50"/>
    </row>
    <row r="164" spans="1:5" ht="15.75">
      <c r="A164" s="48"/>
      <c r="B164" s="49">
        <f>SUM(B161:B163)</f>
        <v>235360822.34</v>
      </c>
      <c r="C164" s="46"/>
      <c r="D164" s="2"/>
    </row>
    <row r="165" spans="1:5">
      <c r="A165" s="48"/>
      <c r="B165" s="47"/>
      <c r="C165" s="46"/>
      <c r="D165" s="2"/>
    </row>
    <row r="166" spans="1:5" ht="15.75">
      <c r="A166" s="34" t="s">
        <v>76</v>
      </c>
      <c r="B166" s="45">
        <f>+B164+B165</f>
        <v>235360822.34</v>
      </c>
      <c r="C166" s="9"/>
    </row>
    <row r="167" spans="1:5" ht="15.75">
      <c r="A167" s="34"/>
      <c r="B167" s="43"/>
      <c r="C167" s="9"/>
      <c r="D167" s="32"/>
      <c r="E167" s="32"/>
    </row>
    <row r="168" spans="1:5" ht="15.75">
      <c r="A168" s="42" t="s">
        <v>75</v>
      </c>
      <c r="B168" s="43">
        <v>0</v>
      </c>
      <c r="C168" s="41"/>
    </row>
    <row r="169" spans="1:5" ht="16.5" thickBot="1">
      <c r="A169" s="42" t="s">
        <v>74</v>
      </c>
      <c r="B169" s="25">
        <f>+B166+B168</f>
        <v>235360822.34</v>
      </c>
      <c r="C169" s="41"/>
    </row>
    <row r="170" spans="1:5" ht="17.25" thickTop="1" thickBot="1">
      <c r="A170" s="40"/>
      <c r="B170" s="39"/>
      <c r="C170" s="6"/>
    </row>
    <row r="171" spans="1:5">
      <c r="A171" s="3"/>
      <c r="B171" s="29"/>
      <c r="C171" s="3"/>
    </row>
    <row r="172" spans="1:5" ht="16.5" customHeight="1">
      <c r="A172" s="4"/>
      <c r="B172" s="5"/>
      <c r="C172" s="4"/>
    </row>
    <row r="173" spans="1:5" ht="16.5" customHeight="1">
      <c r="A173" s="4"/>
      <c r="B173" s="5"/>
      <c r="C173" s="4"/>
    </row>
    <row r="174" spans="1:5" ht="16.5" customHeight="1">
      <c r="A174" s="4"/>
      <c r="B174" s="5"/>
      <c r="C174" s="4"/>
    </row>
    <row r="175" spans="1:5" ht="16.5" customHeight="1">
      <c r="A175" s="4"/>
      <c r="B175" s="5"/>
      <c r="C175" s="4"/>
    </row>
    <row r="176" spans="1:5" ht="16.5" customHeight="1">
      <c r="A176" s="4"/>
      <c r="B176" s="5"/>
      <c r="C176" s="4"/>
    </row>
    <row r="177" spans="1:3" ht="16.5" customHeight="1">
      <c r="A177" s="4"/>
      <c r="B177" s="5"/>
      <c r="C177" s="4"/>
    </row>
    <row r="178" spans="1:3" ht="20.25">
      <c r="A178" s="104" t="s">
        <v>73</v>
      </c>
      <c r="B178" s="104"/>
      <c r="C178" s="104"/>
    </row>
    <row r="179" spans="1:3" ht="27.75" customHeight="1" thickBot="1">
      <c r="A179" s="22" t="s">
        <v>72</v>
      </c>
      <c r="B179" s="4"/>
      <c r="C179" s="4"/>
    </row>
    <row r="180" spans="1:3" ht="17.25" thickBot="1">
      <c r="A180" s="38" t="s">
        <v>71</v>
      </c>
      <c r="B180" s="20">
        <v>2023</v>
      </c>
      <c r="C180" s="19"/>
    </row>
    <row r="181" spans="1:3" ht="35.25" customHeight="1">
      <c r="A181" s="27" t="s">
        <v>70</v>
      </c>
      <c r="B181" s="4"/>
      <c r="C181" s="16"/>
    </row>
    <row r="182" spans="1:3">
      <c r="A182" s="27"/>
      <c r="B182" s="4"/>
      <c r="C182" s="16"/>
    </row>
    <row r="183" spans="1:3">
      <c r="A183" s="14" t="s">
        <v>69</v>
      </c>
      <c r="B183" s="15">
        <v>80419728.5</v>
      </c>
      <c r="C183" s="12"/>
    </row>
    <row r="184" spans="1:3">
      <c r="A184" s="14" t="s">
        <v>68</v>
      </c>
      <c r="B184" s="15">
        <v>16832000</v>
      </c>
      <c r="C184" s="12"/>
    </row>
    <row r="185" spans="1:3">
      <c r="A185" s="14" t="s">
        <v>67</v>
      </c>
      <c r="B185" s="15">
        <v>24216.5</v>
      </c>
      <c r="C185" s="12"/>
    </row>
    <row r="186" spans="1:3">
      <c r="A186" s="14" t="s">
        <v>66</v>
      </c>
      <c r="B186" s="15">
        <v>242165</v>
      </c>
      <c r="C186" s="12"/>
    </row>
    <row r="187" spans="1:3">
      <c r="A187" s="14" t="s">
        <v>65</v>
      </c>
      <c r="B187" s="15">
        <v>3182305</v>
      </c>
      <c r="C187" s="12"/>
    </row>
    <row r="188" spans="1:3">
      <c r="A188" s="14" t="s">
        <v>64</v>
      </c>
      <c r="B188" s="15">
        <v>510000</v>
      </c>
      <c r="C188" s="12"/>
    </row>
    <row r="189" spans="1:3">
      <c r="A189" s="14" t="s">
        <v>63</v>
      </c>
      <c r="B189" s="15">
        <v>101500</v>
      </c>
      <c r="C189" s="12"/>
    </row>
    <row r="190" spans="1:3">
      <c r="A190" s="14" t="s">
        <v>62</v>
      </c>
      <c r="B190" s="15">
        <v>8003475</v>
      </c>
      <c r="C190" s="12"/>
    </row>
    <row r="191" spans="1:3">
      <c r="A191" s="14" t="s">
        <v>61</v>
      </c>
      <c r="B191" s="15">
        <v>720000</v>
      </c>
      <c r="C191" s="12"/>
    </row>
    <row r="192" spans="1:3">
      <c r="A192" s="14" t="s">
        <v>60</v>
      </c>
      <c r="B192" s="15">
        <v>37483.29</v>
      </c>
      <c r="C192" s="12"/>
    </row>
    <row r="193" spans="1:5" s="35" customFormat="1" ht="15.75">
      <c r="A193" s="34" t="s">
        <v>57</v>
      </c>
      <c r="B193" s="37">
        <f>SUM(B183:B192)</f>
        <v>110072873.29000001</v>
      </c>
      <c r="C193" s="12"/>
    </row>
    <row r="194" spans="1:5" s="35" customFormat="1" ht="15.75">
      <c r="A194" s="34"/>
      <c r="B194" s="36"/>
      <c r="C194" s="12"/>
    </row>
    <row r="195" spans="1:5">
      <c r="A195" s="14" t="s">
        <v>59</v>
      </c>
      <c r="B195" s="15">
        <v>1887521.09</v>
      </c>
      <c r="C195" s="12"/>
    </row>
    <row r="196" spans="1:5">
      <c r="A196" s="14" t="s">
        <v>58</v>
      </c>
      <c r="B196" s="15">
        <v>319467.93</v>
      </c>
      <c r="C196" s="12"/>
    </row>
    <row r="197" spans="1:5" ht="15.75">
      <c r="A197" s="34" t="s">
        <v>57</v>
      </c>
      <c r="B197" s="33">
        <f>SUM(B195:B196)</f>
        <v>2206989.02</v>
      </c>
      <c r="C197" s="16"/>
    </row>
    <row r="198" spans="1:5">
      <c r="A198" s="14"/>
      <c r="B198" s="15"/>
      <c r="C198" s="12"/>
    </row>
    <row r="199" spans="1:5" ht="16.5" thickBot="1">
      <c r="A199" s="11" t="s">
        <v>56</v>
      </c>
      <c r="B199" s="10">
        <f>+B193+B197</f>
        <v>112279862.31</v>
      </c>
      <c r="C199" s="9"/>
      <c r="D199" s="2"/>
    </row>
    <row r="200" spans="1:5" ht="16.5" thickTop="1" thickBot="1">
      <c r="A200" s="8"/>
      <c r="B200" s="7"/>
      <c r="C200" s="6"/>
      <c r="D200" s="32"/>
      <c r="E200" s="32"/>
    </row>
    <row r="201" spans="1:5">
      <c r="A201" s="4"/>
      <c r="B201" s="4"/>
      <c r="C201" s="4"/>
      <c r="D201" s="32"/>
      <c r="E201" s="32"/>
    </row>
    <row r="202" spans="1:5">
      <c r="A202" s="4"/>
      <c r="B202" s="4"/>
      <c r="C202" s="4"/>
      <c r="D202" s="32"/>
      <c r="E202" s="32"/>
    </row>
    <row r="203" spans="1:5" ht="21" thickBot="1">
      <c r="A203" s="22" t="s">
        <v>55</v>
      </c>
      <c r="B203" s="4"/>
      <c r="C203" s="4"/>
    </row>
    <row r="204" spans="1:5" ht="17.25" thickBot="1">
      <c r="A204" s="31" t="s">
        <v>54</v>
      </c>
      <c r="B204" s="20">
        <v>2023</v>
      </c>
      <c r="C204" s="19"/>
    </row>
    <row r="205" spans="1:5">
      <c r="A205" s="14"/>
      <c r="B205" s="4"/>
      <c r="C205" s="16"/>
    </row>
    <row r="206" spans="1:5" ht="33" customHeight="1">
      <c r="A206" s="18" t="s">
        <v>53</v>
      </c>
      <c r="B206" s="4"/>
      <c r="C206" s="16"/>
    </row>
    <row r="207" spans="1:5">
      <c r="A207" s="14"/>
      <c r="B207" s="4"/>
      <c r="C207" s="16"/>
    </row>
    <row r="208" spans="1:5">
      <c r="A208" s="14" t="s">
        <v>52</v>
      </c>
      <c r="B208" s="15">
        <v>1771273.71</v>
      </c>
      <c r="C208" s="12"/>
    </row>
    <row r="209" spans="1:3">
      <c r="A209" s="14" t="s">
        <v>51</v>
      </c>
      <c r="B209" s="15">
        <v>610545.84</v>
      </c>
      <c r="C209" s="12"/>
    </row>
    <row r="210" spans="1:3">
      <c r="A210" s="14" t="s">
        <v>50</v>
      </c>
      <c r="B210" s="15">
        <v>2331515.38</v>
      </c>
      <c r="C210" s="12"/>
    </row>
    <row r="211" spans="1:3">
      <c r="A211" s="14" t="s">
        <v>49</v>
      </c>
      <c r="B211" s="15">
        <v>10244</v>
      </c>
      <c r="C211" s="12"/>
    </row>
    <row r="212" spans="1:3">
      <c r="A212" s="14" t="s">
        <v>48</v>
      </c>
      <c r="B212" s="15">
        <v>2665</v>
      </c>
      <c r="C212" s="12"/>
    </row>
    <row r="213" spans="1:3">
      <c r="A213" s="14" t="s">
        <v>47</v>
      </c>
      <c r="B213" s="15">
        <v>197828</v>
      </c>
      <c r="C213" s="12"/>
    </row>
    <row r="214" spans="1:3">
      <c r="A214" s="14" t="s">
        <v>46</v>
      </c>
      <c r="B214" s="15">
        <v>692517.45</v>
      </c>
      <c r="C214" s="12"/>
    </row>
    <row r="215" spans="1:3">
      <c r="A215" s="14" t="s">
        <v>45</v>
      </c>
      <c r="B215" s="15">
        <v>2984.04</v>
      </c>
      <c r="C215" s="12"/>
    </row>
    <row r="216" spans="1:3">
      <c r="A216" s="14" t="s">
        <v>44</v>
      </c>
      <c r="B216" s="15">
        <v>40000</v>
      </c>
      <c r="C216" s="12"/>
    </row>
    <row r="217" spans="1:3">
      <c r="A217" s="14" t="s">
        <v>43</v>
      </c>
      <c r="B217" s="30">
        <v>965030</v>
      </c>
      <c r="C217" s="12"/>
    </row>
    <row r="218" spans="1:3">
      <c r="A218" s="14" t="s">
        <v>42</v>
      </c>
      <c r="B218" s="30">
        <v>42705.43</v>
      </c>
      <c r="C218" s="12"/>
    </row>
    <row r="219" spans="1:3">
      <c r="A219" s="14" t="s">
        <v>41</v>
      </c>
      <c r="B219" s="30">
        <v>612000</v>
      </c>
      <c r="C219" s="12"/>
    </row>
    <row r="220" spans="1:3">
      <c r="A220" s="14" t="s">
        <v>40</v>
      </c>
      <c r="B220" s="30">
        <v>15741.2</v>
      </c>
      <c r="C220" s="12"/>
    </row>
    <row r="221" spans="1:3">
      <c r="A221" s="14" t="s">
        <v>39</v>
      </c>
      <c r="B221" s="30">
        <v>21638</v>
      </c>
      <c r="C221" s="12"/>
    </row>
    <row r="222" spans="1:3">
      <c r="A222" s="14" t="s">
        <v>38</v>
      </c>
      <c r="B222" s="30">
        <v>370338.45</v>
      </c>
      <c r="C222" s="12"/>
    </row>
    <row r="223" spans="1:3">
      <c r="A223" s="14" t="s">
        <v>37</v>
      </c>
      <c r="B223" s="30">
        <v>6000</v>
      </c>
      <c r="C223" s="12"/>
    </row>
    <row r="224" spans="1:3">
      <c r="A224" s="14" t="s">
        <v>36</v>
      </c>
      <c r="B224" s="30">
        <v>781809</v>
      </c>
      <c r="C224" s="12"/>
    </row>
    <row r="225" spans="1:3">
      <c r="A225" s="14" t="s">
        <v>35</v>
      </c>
      <c r="B225" s="30">
        <v>3411798</v>
      </c>
      <c r="C225" s="12"/>
    </row>
    <row r="226" spans="1:3" ht="16.5" thickBot="1">
      <c r="A226" s="11" t="s">
        <v>34</v>
      </c>
      <c r="B226" s="25">
        <f>+B208+B209+B210+B211+B212+B213+B214+B215+B216+B217+B218+B219+B220+B221+B222+B223+B224+B225</f>
        <v>11886633.5</v>
      </c>
      <c r="C226" s="9"/>
    </row>
    <row r="227" spans="1:3" ht="16.5" thickTop="1" thickBot="1">
      <c r="A227" s="8"/>
      <c r="B227" s="24"/>
      <c r="C227" s="23"/>
    </row>
    <row r="228" spans="1:3">
      <c r="A228" s="4"/>
      <c r="B228" s="5"/>
      <c r="C228" s="5"/>
    </row>
    <row r="229" spans="1:3">
      <c r="A229" s="4"/>
      <c r="B229" s="5"/>
      <c r="C229" s="5"/>
    </row>
    <row r="230" spans="1:3">
      <c r="A230" s="4"/>
      <c r="B230" s="5"/>
      <c r="C230" s="5"/>
    </row>
    <row r="231" spans="1:3">
      <c r="A231" s="4"/>
      <c r="B231" s="5"/>
      <c r="C231" s="5"/>
    </row>
    <row r="232" spans="1:3">
      <c r="A232" s="4"/>
      <c r="B232" s="5"/>
      <c r="C232" s="5"/>
    </row>
    <row r="233" spans="1:3">
      <c r="A233" s="4"/>
      <c r="B233" s="5"/>
      <c r="C233" s="5"/>
    </row>
    <row r="234" spans="1:3">
      <c r="A234" s="4"/>
      <c r="B234" s="5"/>
      <c r="C234" s="5"/>
    </row>
    <row r="235" spans="1:3">
      <c r="A235" s="4"/>
      <c r="B235" s="5"/>
      <c r="C235" s="5"/>
    </row>
    <row r="236" spans="1:3">
      <c r="A236" s="4"/>
      <c r="B236" s="5"/>
      <c r="C236" s="5"/>
    </row>
    <row r="237" spans="1:3">
      <c r="A237" s="4"/>
      <c r="B237" s="5"/>
      <c r="C237" s="5"/>
    </row>
    <row r="238" spans="1:3" ht="21" thickBot="1">
      <c r="A238" s="22" t="s">
        <v>33</v>
      </c>
      <c r="B238" s="4"/>
      <c r="C238" s="4"/>
    </row>
    <row r="239" spans="1:3" ht="17.25" thickBot="1">
      <c r="A239" s="28" t="s">
        <v>32</v>
      </c>
      <c r="B239" s="20">
        <v>2023</v>
      </c>
      <c r="C239" s="19"/>
    </row>
    <row r="240" spans="1:3" ht="10.5" customHeight="1">
      <c r="A240" s="14"/>
      <c r="B240" s="4"/>
      <c r="C240" s="16"/>
    </row>
    <row r="241" spans="1:3" ht="30">
      <c r="A241" s="27" t="s">
        <v>31</v>
      </c>
      <c r="B241" s="4"/>
      <c r="C241" s="16"/>
    </row>
    <row r="242" spans="1:3">
      <c r="A242" s="14"/>
      <c r="B242" s="5"/>
      <c r="C242" s="26"/>
    </row>
    <row r="243" spans="1:3">
      <c r="A243" s="14" t="s">
        <v>30</v>
      </c>
      <c r="B243" s="17">
        <v>197786.1</v>
      </c>
      <c r="C243" s="26"/>
    </row>
    <row r="244" spans="1:3">
      <c r="A244" s="14" t="s">
        <v>29</v>
      </c>
      <c r="B244" s="17">
        <v>2193705</v>
      </c>
      <c r="C244" s="26"/>
    </row>
    <row r="245" spans="1:3">
      <c r="A245" s="14" t="s">
        <v>28</v>
      </c>
      <c r="B245" s="17">
        <v>1121000</v>
      </c>
      <c r="C245" s="26"/>
    </row>
    <row r="246" spans="1:3">
      <c r="A246" s="14" t="s">
        <v>27</v>
      </c>
      <c r="B246" s="15">
        <v>4181212.28</v>
      </c>
      <c r="C246" s="26"/>
    </row>
    <row r="247" spans="1:3">
      <c r="A247" s="14" t="s">
        <v>26</v>
      </c>
      <c r="B247" s="15">
        <v>1680689.46</v>
      </c>
      <c r="C247" s="12"/>
    </row>
    <row r="248" spans="1:3">
      <c r="A248" s="14" t="s">
        <v>25</v>
      </c>
      <c r="B248" s="15">
        <v>58253.07</v>
      </c>
      <c r="C248" s="26"/>
    </row>
    <row r="249" spans="1:3">
      <c r="A249" s="14" t="s">
        <v>24</v>
      </c>
      <c r="B249" s="15">
        <v>1132.32</v>
      </c>
      <c r="C249" s="26"/>
    </row>
    <row r="250" spans="1:3">
      <c r="A250" s="14" t="s">
        <v>23</v>
      </c>
      <c r="B250" s="15">
        <v>2000</v>
      </c>
      <c r="C250" s="26"/>
    </row>
    <row r="251" spans="1:3">
      <c r="A251" s="14" t="s">
        <v>22</v>
      </c>
      <c r="B251" s="15">
        <v>1376</v>
      </c>
      <c r="C251" s="26"/>
    </row>
    <row r="252" spans="1:3">
      <c r="A252" s="14" t="s">
        <v>21</v>
      </c>
      <c r="B252" s="15">
        <v>5656</v>
      </c>
      <c r="C252" s="26"/>
    </row>
    <row r="253" spans="1:3">
      <c r="A253" s="14" t="s">
        <v>20</v>
      </c>
      <c r="B253" s="17">
        <v>2027.79</v>
      </c>
      <c r="C253" s="26"/>
    </row>
    <row r="254" spans="1:3">
      <c r="A254" s="14" t="s">
        <v>19</v>
      </c>
      <c r="B254" s="17">
        <v>970</v>
      </c>
      <c r="C254" s="26"/>
    </row>
    <row r="255" spans="1:3">
      <c r="A255" s="14" t="s">
        <v>18</v>
      </c>
      <c r="B255" s="17">
        <v>625028.30000000005</v>
      </c>
      <c r="C255" s="26"/>
    </row>
    <row r="256" spans="1:3">
      <c r="A256" s="14" t="s">
        <v>17</v>
      </c>
      <c r="B256" s="17">
        <v>827665.2</v>
      </c>
      <c r="C256" s="26"/>
    </row>
    <row r="257" spans="1:3">
      <c r="A257" s="14" t="s">
        <v>16</v>
      </c>
      <c r="B257" s="15">
        <v>2770</v>
      </c>
      <c r="C257" s="26"/>
    </row>
    <row r="258" spans="1:3">
      <c r="A258" s="14" t="s">
        <v>15</v>
      </c>
      <c r="B258" s="15">
        <v>9072.99</v>
      </c>
      <c r="C258" s="26"/>
    </row>
    <row r="259" spans="1:3">
      <c r="A259" s="14" t="s">
        <v>14</v>
      </c>
      <c r="B259" s="15">
        <v>24263.01</v>
      </c>
      <c r="C259" s="26"/>
    </row>
    <row r="260" spans="1:3" ht="16.5" thickBot="1">
      <c r="A260" s="11" t="s">
        <v>13</v>
      </c>
      <c r="B260" s="25">
        <f>SUM(B243:B259)</f>
        <v>10934607.52</v>
      </c>
      <c r="C260" s="9"/>
    </row>
    <row r="261" spans="1:3" ht="12" customHeight="1" thickTop="1" thickBot="1">
      <c r="A261" s="8"/>
      <c r="B261" s="24"/>
      <c r="C261" s="23"/>
    </row>
    <row r="262" spans="1:3">
      <c r="A262" s="4"/>
      <c r="B262" s="5"/>
      <c r="C262" s="5"/>
    </row>
    <row r="263" spans="1:3">
      <c r="A263" s="4"/>
      <c r="B263" s="5"/>
      <c r="C263" s="5"/>
    </row>
    <row r="264" spans="1:3" ht="21" thickBot="1">
      <c r="A264" s="22" t="s">
        <v>12</v>
      </c>
      <c r="B264" s="4"/>
      <c r="C264" s="4"/>
    </row>
    <row r="265" spans="1:3" ht="20.25" customHeight="1" thickBot="1">
      <c r="A265" s="21" t="s">
        <v>11</v>
      </c>
      <c r="B265" s="20">
        <v>2023</v>
      </c>
      <c r="C265" s="19"/>
    </row>
    <row r="266" spans="1:3" ht="9.75" customHeight="1">
      <c r="A266" s="14"/>
      <c r="B266" s="4"/>
      <c r="C266" s="16"/>
    </row>
    <row r="267" spans="1:3">
      <c r="A267" s="14" t="s">
        <v>10</v>
      </c>
      <c r="B267" s="15">
        <v>18486910.149999999</v>
      </c>
      <c r="C267" s="12"/>
    </row>
    <row r="268" spans="1:3" ht="9.75" customHeight="1">
      <c r="A268" s="14"/>
      <c r="B268" s="13"/>
      <c r="C268" s="12"/>
    </row>
    <row r="269" spans="1:3" ht="16.5" thickBot="1">
      <c r="A269" s="11" t="s">
        <v>9</v>
      </c>
      <c r="B269" s="10">
        <f>SUM(B267:B268)</f>
        <v>18486910.149999999</v>
      </c>
      <c r="C269" s="9"/>
    </row>
    <row r="270" spans="1:3" ht="6" customHeight="1" thickTop="1" thickBot="1">
      <c r="A270" s="8"/>
      <c r="B270" s="7"/>
      <c r="C270" s="6"/>
    </row>
    <row r="271" spans="1:3" ht="6" customHeight="1">
      <c r="A271" s="4"/>
      <c r="B271" s="4"/>
      <c r="C271" s="4"/>
    </row>
    <row r="272" spans="1:3" ht="6" customHeight="1">
      <c r="A272" s="4"/>
      <c r="B272" s="4"/>
      <c r="C272" s="4"/>
    </row>
    <row r="273" spans="1:3" ht="21" thickBot="1">
      <c r="A273" s="22" t="s">
        <v>8</v>
      </c>
      <c r="B273" s="4"/>
      <c r="C273" s="4"/>
    </row>
    <row r="274" spans="1:3" ht="17.25" thickBot="1">
      <c r="A274" s="21" t="s">
        <v>7</v>
      </c>
      <c r="B274" s="20">
        <v>2022</v>
      </c>
      <c r="C274" s="19"/>
    </row>
    <row r="275" spans="1:3" ht="30">
      <c r="A275" s="18" t="s">
        <v>6</v>
      </c>
      <c r="B275" s="4"/>
      <c r="C275" s="16"/>
    </row>
    <row r="276" spans="1:3">
      <c r="A276" s="18" t="s">
        <v>5</v>
      </c>
      <c r="B276" s="17">
        <v>58534</v>
      </c>
      <c r="C276" s="16"/>
    </row>
    <row r="277" spans="1:3">
      <c r="A277" s="14" t="s">
        <v>4</v>
      </c>
      <c r="B277" s="15">
        <v>118000</v>
      </c>
      <c r="C277" s="12"/>
    </row>
    <row r="278" spans="1:3">
      <c r="A278" s="14" t="s">
        <v>3</v>
      </c>
      <c r="B278" s="15">
        <v>40000</v>
      </c>
      <c r="C278" s="12"/>
    </row>
    <row r="279" spans="1:3">
      <c r="A279" s="14" t="s">
        <v>2</v>
      </c>
      <c r="B279" s="15">
        <v>45000</v>
      </c>
      <c r="C279" s="12"/>
    </row>
    <row r="280" spans="1:3">
      <c r="A280" s="14" t="s">
        <v>1</v>
      </c>
      <c r="B280" s="13">
        <v>27850</v>
      </c>
      <c r="C280" s="12"/>
    </row>
    <row r="281" spans="1:3" ht="16.5" thickBot="1">
      <c r="A281" s="11" t="s">
        <v>0</v>
      </c>
      <c r="B281" s="10">
        <f>SUM(B276:B280)</f>
        <v>289384</v>
      </c>
      <c r="C281" s="9"/>
    </row>
    <row r="282" spans="1:3" ht="9" customHeight="1" thickTop="1" thickBot="1">
      <c r="A282" s="8"/>
      <c r="B282" s="7"/>
      <c r="C282" s="6"/>
    </row>
    <row r="283" spans="1:3">
      <c r="A283" s="4"/>
      <c r="B283" s="5"/>
      <c r="C283" s="5"/>
    </row>
    <row r="284" spans="1:3">
      <c r="A284" s="4"/>
      <c r="B284" s="5"/>
      <c r="C284" s="5"/>
    </row>
    <row r="285" spans="1:3">
      <c r="A285" s="4"/>
      <c r="B285" s="5"/>
      <c r="C285" s="5"/>
    </row>
    <row r="286" spans="1:3">
      <c r="A286" s="4"/>
      <c r="B286" s="5"/>
      <c r="C286" s="5"/>
    </row>
    <row r="287" spans="1:3">
      <c r="A287" s="4"/>
      <c r="B287" s="4"/>
      <c r="C287" s="4"/>
    </row>
    <row r="290" spans="1:3">
      <c r="A290" s="3"/>
      <c r="B290" s="3"/>
      <c r="C290" s="3"/>
    </row>
    <row r="291" spans="1:3">
      <c r="A291" s="3"/>
      <c r="B291" s="3"/>
      <c r="C291" s="3"/>
    </row>
    <row r="292" spans="1:3">
      <c r="A292" s="3"/>
      <c r="B292" s="3"/>
      <c r="C292" s="3"/>
    </row>
    <row r="293" spans="1:3">
      <c r="A293" s="3"/>
      <c r="B293" s="3"/>
      <c r="C293" s="3"/>
    </row>
    <row r="294" spans="1:3">
      <c r="A294" s="3"/>
      <c r="B294" s="3"/>
      <c r="C294" s="3"/>
    </row>
    <row r="295" spans="1:3">
      <c r="A295" s="3"/>
      <c r="B295" s="3"/>
      <c r="C295" s="3"/>
    </row>
    <row r="296" spans="1:3">
      <c r="A296" s="3"/>
      <c r="B296" s="3"/>
      <c r="C296" s="3"/>
    </row>
    <row r="297" spans="1:3">
      <c r="A297" s="3"/>
      <c r="B297" s="3"/>
      <c r="C297" s="3"/>
    </row>
    <row r="298" spans="1:3">
      <c r="A298" s="3"/>
      <c r="B298" s="3"/>
      <c r="C298" s="3"/>
    </row>
    <row r="299" spans="1:3">
      <c r="A299" s="3"/>
      <c r="B299" s="3"/>
      <c r="C299" s="3"/>
    </row>
    <row r="300" spans="1:3">
      <c r="A300" s="3"/>
      <c r="B300" s="3"/>
      <c r="C300" s="3"/>
    </row>
    <row r="301" spans="1:3">
      <c r="A301" s="3"/>
      <c r="B301" s="3"/>
      <c r="C301" s="3"/>
    </row>
    <row r="302" spans="1:3">
      <c r="A302" s="3"/>
      <c r="B302" s="3"/>
      <c r="C302" s="3"/>
    </row>
  </sheetData>
  <mergeCells count="11">
    <mergeCell ref="A14:C14"/>
    <mergeCell ref="A6:C6"/>
    <mergeCell ref="A7:C7"/>
    <mergeCell ref="A9:C9"/>
    <mergeCell ref="A10:C10"/>
    <mergeCell ref="A11:C11"/>
    <mergeCell ref="A17:C17"/>
    <mergeCell ref="A137:C137"/>
    <mergeCell ref="A178:C178"/>
    <mergeCell ref="A124:C124"/>
    <mergeCell ref="A86:C86"/>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juan.melo</cp:lastModifiedBy>
  <cp:lastPrinted>2023-04-05T16:12:17Z</cp:lastPrinted>
  <dcterms:created xsi:type="dcterms:W3CDTF">2023-04-05T16:10:29Z</dcterms:created>
  <dcterms:modified xsi:type="dcterms:W3CDTF">2023-04-05T16:13:37Z</dcterms:modified>
</cp:coreProperties>
</file>