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Ejecución Presupuestaria y Presupuesto\Ejecución Presupuestaria\"/>
    </mc:Choice>
  </mc:AlternateContent>
  <bookViews>
    <workbookView xWindow="0" yWindow="0" windowWidth="19200" windowHeight="6930"/>
  </bookViews>
  <sheets>
    <sheet name="P2 Presupuesto Aprobado-Ejec " sheetId="2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G28" i="2"/>
  <c r="G18" i="2"/>
  <c r="P18" i="2" s="1"/>
  <c r="G12" i="2"/>
  <c r="G84" i="2"/>
  <c r="G81" i="2"/>
  <c r="G78" i="2"/>
  <c r="G73" i="2"/>
  <c r="P73" i="2" s="1"/>
  <c r="G69" i="2"/>
  <c r="G64" i="2"/>
  <c r="G54" i="2"/>
  <c r="G47" i="2"/>
  <c r="F38" i="2"/>
  <c r="F28" i="2"/>
  <c r="F18" i="2"/>
  <c r="F84" i="2"/>
  <c r="F81" i="2"/>
  <c r="F78" i="2"/>
  <c r="F77" i="2" s="1"/>
  <c r="F73" i="2"/>
  <c r="F69" i="2"/>
  <c r="F64" i="2"/>
  <c r="E54" i="2"/>
  <c r="F54" i="2"/>
  <c r="F86" i="2" s="1"/>
  <c r="F47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E84" i="2"/>
  <c r="P84" i="2" s="1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D86" i="2" s="1"/>
  <c r="E47" i="2"/>
  <c r="D47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/>
  <c r="C73" i="2"/>
  <c r="C69" i="2"/>
  <c r="C54" i="2"/>
  <c r="C47" i="2"/>
  <c r="C38" i="2"/>
  <c r="C28" i="2"/>
  <c r="C18" i="2"/>
  <c r="C12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H12" i="2"/>
  <c r="I12" i="2"/>
  <c r="J12" i="2"/>
  <c r="K12" i="2"/>
  <c r="L12" i="2"/>
  <c r="M12" i="2"/>
  <c r="M86" i="2" s="1"/>
  <c r="N12" i="2"/>
  <c r="O12" i="2"/>
  <c r="L86" i="2"/>
  <c r="P64" i="2" l="1"/>
  <c r="P78" i="2"/>
  <c r="P69" i="2"/>
  <c r="P38" i="2"/>
  <c r="P81" i="2"/>
  <c r="G77" i="2"/>
  <c r="P77" i="2" s="1"/>
  <c r="P47" i="2"/>
  <c r="P12" i="2"/>
  <c r="P54" i="2"/>
  <c r="J86" i="2"/>
  <c r="I86" i="2" l="1"/>
  <c r="H86" i="2"/>
  <c r="N86" i="2"/>
  <c r="K86" i="2"/>
  <c r="E86" i="2" l="1"/>
  <c r="O86" i="2" l="1"/>
  <c r="B86" i="2"/>
  <c r="G86" i="2"/>
  <c r="C86" i="2"/>
  <c r="P86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<sst xmlns="http://schemas.openxmlformats.org/spreadsheetml/2006/main" count="196" uniqueCount="114">
  <si>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</si>
  <si>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</si>
  <si>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</si>
  <si>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</si>
  <si>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</si>
  <si>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</si>
  <si>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</si>
  <si>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</si>
  <si>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</si>
  <si>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</si>
  <si>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</si>
  <si>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</si>
  <si>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</si>
  <si>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</si>
  <si>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</si>
  <si>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</si>
  <si>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</si>
  <si>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</si>
  <si>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</si>
  <si>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</si>
  <si>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</si>
  <si>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</si>
  <si>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</si>
  <si>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</si>
  <si>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</si>
  <si>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</si>
  <si>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</si>
  <si>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</si>
  <si>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</si>
  <si>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</si>
  <si>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</si>
  <si>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</si>
  <si>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</si>
  <si>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</si>
  <si>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</si>
  <si>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</si>
  <si>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</si>
  <si>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</si>
  <si>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</si>
  <si>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</si>
  <si>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</si>
  <si>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</si>
  <si>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</si>
  <si>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</si>
  <si>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</si>
  <si>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</si>
  <si>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</si>
  <si>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</si>
  <si>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</si>
  <si>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</si>
  <si>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</si>
  <si>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</si>
  <si>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</si>
  <si>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</si>
  <si>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</si>
  <si>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</si>
  <si>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</si>
  <si>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</si>
  <si>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</si>
  <si>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</si>
  <si>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</si>
  <si>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</si>
  <si>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</si>
  <si>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</si>
  <si>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</si>
  <si>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</si>
  <si>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</si>
  <si>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</si>
  <si>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</si>
  <si>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</si>
  <si>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</si>
  <si>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</si>
  <si>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</si>
  <si>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</si>
  <si>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</si>
  <si>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</si>
  <si>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</si>
  <si>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</si>
  <si>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</si>
  <si>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</si>
  <si>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</si>
  <si>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</si>
  <si>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</si>
  <si>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</si>
  <si>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</si>
  <si>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</si>
  <si>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</si>
  <si>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</si>
  <si>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</si>
  <si>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</si>
  <si>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</si>
  <si>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</si>
  <si>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</si>
  <si>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</si>
  <si>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</si>
  <si>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</si>
  <si>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</si>
  <si>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</si>
  <si>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</si>
  <si>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</si>
  <si>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</si>
  <si>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</si>
  <si>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</si>
  <si>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</si>
  <si>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</si>
  <si>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</si>
  <si>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</si>
  <si>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</si>
  <si>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</si>
  <si>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</si>
  <si>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</si>
  <si>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</si>
  <si>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</si>
  <si>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{2024}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</si>
</sst>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43" fontId="3" fillId="4" borderId="0" xfId="1" applyFont="1" applyFill="1"/>
    <xf numFmtId="0" fontId="0" fillId="4" borderId="0" xfId="0" applyFill="1"/>
    <xf numFmtId="43" fontId="3" fillId="6" borderId="0" xfId="1" applyFont="1" applyFill="1"/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3"/>
  <sheetViews>
    <sheetView showGridLines="0" tabSelected="1" workbookViewId="0">
      <selection activeCell="P94" sqref="P94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5" width="15.140625" style="16" bestFit="1" customWidth="1"/>
    <col min="6" max="6" width="15.85546875" style="16" bestFit="1" customWidth="1"/>
    <col min="7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5" t="s">
        <v>98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1" customHeight="1" x14ac:dyDescent="0.25">
      <c r="A4" s="47" t="s">
        <v>99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x14ac:dyDescent="0.25">
      <c r="A5" s="52" t="s">
        <v>113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15.75" customHeight="1" x14ac:dyDescent="0.25">
      <c r="A6" s="54" t="s">
        <v>100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 x14ac:dyDescent="0.25">
      <c r="A7" s="41" t="s">
        <v>79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1:17" ht="25.5" customHeight="1" x14ac:dyDescent="0.25">
      <c r="A9" s="49" t="s">
        <v>66</v>
      </c>
      <c r="B9" s="50" t="s">
        <v>96</v>
      </c>
      <c r="C9" s="50" t="s">
        <v>95</v>
      </c>
      <c r="D9" s="42" t="s">
        <v>93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7" x14ac:dyDescent="0.25">
      <c r="A10" s="49"/>
      <c r="B10" s="51"/>
      <c r="C10" s="51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1447689078</v>
      </c>
      <c r="D12" s="15">
        <f>+D13+D14+D15+D16+D17</f>
        <v>1655763.05</v>
      </c>
      <c r="E12" s="15">
        <f>+E13+E14+E15+E16+E17</f>
        <v>227749346.75999999</v>
      </c>
      <c r="F12" s="15">
        <f t="shared" ref="F12" si="0">+F13+F14+F15+F16+F17</f>
        <v>119802964.85000001</v>
      </c>
      <c r="G12" s="15">
        <f>+G13+G14+G15+G16+G17</f>
        <v>121851320.82000001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471059395.48000002</v>
      </c>
    </row>
    <row r="13" spans="1:17" x14ac:dyDescent="0.25">
      <c r="A13" s="4" t="s">
        <v>2</v>
      </c>
      <c r="B13" s="12">
        <v>1384243002</v>
      </c>
      <c r="C13" s="12">
        <v>1384243002</v>
      </c>
      <c r="D13" s="16">
        <v>1255735.21</v>
      </c>
      <c r="E13" s="16">
        <v>192313175.47</v>
      </c>
      <c r="F13" s="16">
        <v>99196803.480000004</v>
      </c>
      <c r="G13" s="16">
        <v>101472701.69</v>
      </c>
      <c r="H13" s="12"/>
      <c r="I13" s="12"/>
      <c r="J13" s="12"/>
      <c r="K13" s="26"/>
      <c r="L13" s="26"/>
      <c r="N13" s="26"/>
      <c r="P13" s="15">
        <f t="shared" ref="P13:P76" si="1">+O13+N13+M13+L13+K13+J13+I13+H13+G13+F13+E13+D13</f>
        <v>394238415.84999996</v>
      </c>
    </row>
    <row r="14" spans="1:17" x14ac:dyDescent="0.25">
      <c r="A14" s="4" t="s">
        <v>3</v>
      </c>
      <c r="B14" s="12">
        <v>32829000</v>
      </c>
      <c r="C14" s="12">
        <v>32829000</v>
      </c>
      <c r="D14" s="16">
        <v>0</v>
      </c>
      <c r="E14" s="22">
        <v>30922475.739999998</v>
      </c>
      <c r="F14" s="16">
        <v>18098889.370000001</v>
      </c>
      <c r="G14" s="16">
        <v>17955298.370000001</v>
      </c>
      <c r="H14" s="12"/>
      <c r="I14" s="12"/>
      <c r="J14" s="12"/>
      <c r="K14" s="29"/>
      <c r="L14" s="26"/>
      <c r="N14" s="26"/>
      <c r="P14" s="15">
        <f t="shared" si="1"/>
        <v>66976663.480000004</v>
      </c>
    </row>
    <row r="15" spans="1:17" x14ac:dyDescent="0.25">
      <c r="A15" s="4" t="s">
        <v>4</v>
      </c>
      <c r="B15" s="12">
        <v>2730000</v>
      </c>
      <c r="C15" s="12">
        <v>2730000</v>
      </c>
      <c r="D15" s="16">
        <v>400027.84</v>
      </c>
      <c r="E15" s="16">
        <v>70715.41</v>
      </c>
      <c r="F15" s="16">
        <v>226204.65</v>
      </c>
      <c r="G15" s="16">
        <v>160749.9</v>
      </c>
      <c r="H15" s="12"/>
      <c r="I15" s="12"/>
      <c r="J15" s="12"/>
      <c r="K15" s="30"/>
      <c r="L15" s="26"/>
      <c r="N15" s="26"/>
      <c r="P15" s="15">
        <f t="shared" si="1"/>
        <v>857697.8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/>
      <c r="I16" s="12"/>
      <c r="J16" s="12"/>
      <c r="K16" s="26"/>
      <c r="L16" s="26"/>
      <c r="N16" s="26"/>
      <c r="P16" s="15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G17" s="16">
        <v>2262570.86</v>
      </c>
      <c r="H17" s="12"/>
      <c r="I17" s="12"/>
      <c r="J17" s="12"/>
      <c r="K17" s="29"/>
      <c r="L17" s="26"/>
      <c r="N17" s="26"/>
      <c r="P17" s="15">
        <f t="shared" si="1"/>
        <v>8986618.3499999996</v>
      </c>
    </row>
    <row r="18" spans="1:16" x14ac:dyDescent="0.25">
      <c r="A18" s="3" t="s">
        <v>7</v>
      </c>
      <c r="B18" s="15">
        <f t="shared" ref="B18:G18" si="2">+B19+B20+B21+B22+B23+B24+B25+B26+B27</f>
        <v>238878651</v>
      </c>
      <c r="C18" s="15">
        <f t="shared" si="2"/>
        <v>238878651</v>
      </c>
      <c r="D18" s="15">
        <f t="shared" si="2"/>
        <v>1315115.22</v>
      </c>
      <c r="E18" s="15">
        <f t="shared" si="2"/>
        <v>18826305.960000001</v>
      </c>
      <c r="F18" s="15">
        <f t="shared" si="2"/>
        <v>159135629.59</v>
      </c>
      <c r="G18" s="15">
        <f t="shared" si="2"/>
        <v>8640153.9100000001</v>
      </c>
      <c r="H18" s="15"/>
      <c r="I18" s="15"/>
      <c r="J18" s="15"/>
      <c r="K18" s="15"/>
      <c r="L18" s="15"/>
      <c r="M18" s="15"/>
      <c r="N18" s="15"/>
      <c r="O18" s="15"/>
      <c r="P18" s="15">
        <f t="shared" si="1"/>
        <v>187917204.68000001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G19" s="16">
        <v>5160797.0599999996</v>
      </c>
      <c r="H19" s="12"/>
      <c r="I19" s="12"/>
      <c r="J19" s="12"/>
      <c r="K19" s="29"/>
      <c r="L19" s="26"/>
      <c r="N19" s="26"/>
      <c r="P19" s="15">
        <f t="shared" si="1"/>
        <v>18966198.190000001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G20" s="16">
        <v>0</v>
      </c>
      <c r="H20" s="12"/>
      <c r="I20" s="12"/>
      <c r="J20" s="12"/>
      <c r="K20" s="29"/>
      <c r="L20" s="26"/>
      <c r="N20" s="26"/>
      <c r="P20" s="15">
        <f t="shared" si="1"/>
        <v>158120</v>
      </c>
    </row>
    <row r="21" spans="1:16" x14ac:dyDescent="0.25">
      <c r="A21" s="4" t="s">
        <v>10</v>
      </c>
      <c r="B21" s="12">
        <v>7800000</v>
      </c>
      <c r="C21" s="12">
        <v>7800000</v>
      </c>
      <c r="D21" s="16">
        <v>282300</v>
      </c>
      <c r="E21" s="16">
        <v>626260</v>
      </c>
      <c r="F21" s="16">
        <v>444500</v>
      </c>
      <c r="G21" s="16">
        <v>821200</v>
      </c>
      <c r="H21" s="12"/>
      <c r="I21" s="12"/>
      <c r="J21" s="12"/>
      <c r="K21" s="29"/>
      <c r="L21" s="26"/>
      <c r="N21" s="26"/>
      <c r="P21" s="15">
        <f t="shared" si="1"/>
        <v>2174260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G22" s="16">
        <v>60720</v>
      </c>
      <c r="H22" s="12"/>
      <c r="I22" s="12"/>
      <c r="J22" s="12"/>
      <c r="K22" s="29"/>
      <c r="L22" s="26"/>
      <c r="N22" s="26"/>
      <c r="P22" s="15">
        <f t="shared" si="1"/>
        <v>244720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G23" s="16">
        <v>1541980.11</v>
      </c>
      <c r="H23" s="12"/>
      <c r="I23" s="12"/>
      <c r="J23" s="12"/>
      <c r="K23" s="29"/>
      <c r="L23" s="26"/>
      <c r="N23" s="26"/>
      <c r="P23" s="15">
        <f t="shared" si="1"/>
        <v>148243321.27000001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G24" s="16">
        <v>0</v>
      </c>
      <c r="H24" s="12"/>
      <c r="I24" s="12"/>
      <c r="J24" s="12"/>
      <c r="K24" s="29"/>
      <c r="L24" s="26"/>
      <c r="N24" s="26"/>
      <c r="P24" s="15">
        <f t="shared" si="1"/>
        <v>520901.67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G25" s="16">
        <v>298602.88</v>
      </c>
      <c r="H25" s="12"/>
      <c r="I25" s="12"/>
      <c r="J25" s="12"/>
      <c r="K25" s="29"/>
      <c r="L25" s="26"/>
      <c r="N25" s="26"/>
      <c r="P25" s="15">
        <f t="shared" si="1"/>
        <v>298602.88</v>
      </c>
    </row>
    <row r="26" spans="1:16" x14ac:dyDescent="0.25">
      <c r="A26" s="4" t="s">
        <v>104</v>
      </c>
      <c r="B26" s="12">
        <v>620000</v>
      </c>
      <c r="C26" s="12">
        <v>620000</v>
      </c>
      <c r="D26" s="16">
        <v>507128.55</v>
      </c>
      <c r="E26" s="16">
        <v>8053264.25</v>
      </c>
      <c r="F26" s="16">
        <v>7993834.0099999998</v>
      </c>
      <c r="G26" s="16">
        <v>756853.86</v>
      </c>
      <c r="H26" s="12"/>
      <c r="I26" s="12"/>
      <c r="J26" s="12"/>
      <c r="K26" s="29"/>
      <c r="L26" s="26"/>
      <c r="N26" s="26"/>
      <c r="P26" s="15">
        <f t="shared" si="1"/>
        <v>17311080.669999998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/>
      <c r="I27" s="12"/>
      <c r="J27" s="12"/>
      <c r="K27" s="26"/>
      <c r="L27" s="26"/>
      <c r="N27" s="26"/>
      <c r="P27" s="15">
        <f t="shared" si="1"/>
        <v>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151309828</v>
      </c>
      <c r="D28" s="15">
        <f t="shared" ref="D28:G28" si="3">+D29+D30+D31+D32+D33+D34+D35+D36+D37</f>
        <v>1832100.55</v>
      </c>
      <c r="E28" s="15">
        <f t="shared" si="3"/>
        <v>21675488.949999999</v>
      </c>
      <c r="F28" s="15">
        <f t="shared" si="3"/>
        <v>6117501.2300000004</v>
      </c>
      <c r="G28" s="15">
        <f t="shared" si="3"/>
        <v>1940064.12</v>
      </c>
      <c r="H28" s="15"/>
      <c r="I28" s="15"/>
      <c r="J28" s="15"/>
      <c r="K28" s="15"/>
      <c r="L28" s="15"/>
      <c r="M28" s="15"/>
      <c r="N28" s="15"/>
      <c r="O28" s="15"/>
      <c r="P28" s="15">
        <f t="shared" si="1"/>
        <v>31565154.850000001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G29" s="16">
        <v>261.95</v>
      </c>
      <c r="H29" s="12"/>
      <c r="I29" s="12"/>
      <c r="J29" s="12"/>
      <c r="K29" s="29"/>
      <c r="L29" s="26"/>
      <c r="N29" s="26"/>
      <c r="P29" s="15">
        <f t="shared" si="1"/>
        <v>6344360.75</v>
      </c>
    </row>
    <row r="30" spans="1:16" x14ac:dyDescent="0.25">
      <c r="A30" s="4" t="s">
        <v>19</v>
      </c>
      <c r="B30" s="12">
        <v>2500000</v>
      </c>
      <c r="C30" s="12">
        <v>2500000</v>
      </c>
      <c r="D30" s="16">
        <v>203196</v>
      </c>
      <c r="E30" s="16">
        <v>2211394.7999999998</v>
      </c>
      <c r="F30" s="16">
        <v>208399.8</v>
      </c>
      <c r="G30" s="16">
        <v>0</v>
      </c>
      <c r="H30" s="12"/>
      <c r="I30" s="12"/>
      <c r="J30" s="12"/>
      <c r="K30" s="31"/>
      <c r="L30" s="26"/>
      <c r="N30" s="26"/>
      <c r="P30" s="15">
        <f t="shared" si="1"/>
        <v>2622990.5999999996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G31" s="16">
        <v>21000</v>
      </c>
      <c r="H31" s="12"/>
      <c r="I31" s="12"/>
      <c r="J31" s="12"/>
      <c r="K31" s="30"/>
      <c r="L31" s="26"/>
      <c r="N31" s="26"/>
      <c r="P31" s="15">
        <f t="shared" si="1"/>
        <v>217470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G32" s="16">
        <v>0</v>
      </c>
      <c r="H32" s="12"/>
      <c r="I32" s="12"/>
      <c r="J32" s="12"/>
      <c r="K32" s="26"/>
      <c r="L32" s="26"/>
      <c r="N32" s="26"/>
      <c r="P32" s="15">
        <f t="shared" si="1"/>
        <v>3764024.71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G33" s="16">
        <v>1218.96</v>
      </c>
      <c r="H33" s="12"/>
      <c r="I33" s="12"/>
      <c r="J33" s="12"/>
      <c r="K33" s="31"/>
      <c r="L33" s="26"/>
      <c r="N33" s="26"/>
      <c r="P33" s="15">
        <f t="shared" si="1"/>
        <v>17630.47</v>
      </c>
    </row>
    <row r="34" spans="1:16" x14ac:dyDescent="0.25">
      <c r="A34" s="4" t="s">
        <v>23</v>
      </c>
      <c r="B34" s="12">
        <v>0</v>
      </c>
      <c r="C34" s="12">
        <v>0</v>
      </c>
      <c r="D34" s="16">
        <v>450</v>
      </c>
      <c r="E34" s="16">
        <v>2051</v>
      </c>
      <c r="F34" s="16">
        <v>30798</v>
      </c>
      <c r="G34" s="16">
        <v>6335.99</v>
      </c>
      <c r="H34" s="12"/>
      <c r="I34" s="12"/>
      <c r="J34" s="12"/>
      <c r="K34" s="31"/>
      <c r="L34" s="26"/>
      <c r="N34" s="26"/>
      <c r="P34" s="15">
        <f t="shared" si="1"/>
        <v>39634.99</v>
      </c>
    </row>
    <row r="35" spans="1:16" x14ac:dyDescent="0.25">
      <c r="A35" s="4" t="s">
        <v>24</v>
      </c>
      <c r="B35" s="12">
        <v>64630000</v>
      </c>
      <c r="C35" s="12">
        <v>64630000</v>
      </c>
      <c r="D35" s="16">
        <v>1177400</v>
      </c>
      <c r="E35" s="16">
        <v>10920249.57</v>
      </c>
      <c r="F35" s="16">
        <v>3543121.95</v>
      </c>
      <c r="G35" s="16">
        <v>1317705.8400000001</v>
      </c>
      <c r="H35" s="12"/>
      <c r="I35" s="12"/>
      <c r="J35" s="12"/>
      <c r="K35" s="31"/>
      <c r="L35" s="26"/>
      <c r="N35" s="26"/>
      <c r="P35" s="15">
        <f t="shared" si="1"/>
        <v>16958477.359999999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/>
      <c r="I36" s="12"/>
      <c r="J36" s="12"/>
      <c r="K36" s="26"/>
      <c r="L36" s="26"/>
      <c r="N36" s="26"/>
      <c r="P36" s="15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G37" s="16">
        <v>593541.38</v>
      </c>
      <c r="H37" s="12"/>
      <c r="I37" s="12"/>
      <c r="J37" s="12"/>
      <c r="K37" s="29"/>
      <c r="L37" s="26"/>
      <c r="N37" s="26"/>
      <c r="P37" s="15">
        <f t="shared" si="1"/>
        <v>1600565.97</v>
      </c>
    </row>
    <row r="38" spans="1:16" x14ac:dyDescent="0.25">
      <c r="A38" s="3" t="s">
        <v>27</v>
      </c>
      <c r="B38" s="15">
        <f t="shared" ref="B38:G38" si="4">+B39+B40+B41+B42+B43+B44+B45+B46</f>
        <v>4532000</v>
      </c>
      <c r="C38" s="15">
        <f t="shared" si="4"/>
        <v>4532000</v>
      </c>
      <c r="D38" s="15">
        <f t="shared" si="4"/>
        <v>20000</v>
      </c>
      <c r="E38" s="15">
        <f t="shared" si="4"/>
        <v>566031.81999999995</v>
      </c>
      <c r="F38" s="15">
        <f t="shared" si="4"/>
        <v>343602.22</v>
      </c>
      <c r="G38" s="15">
        <f t="shared" si="4"/>
        <v>726203.09</v>
      </c>
      <c r="H38" s="15"/>
      <c r="I38" s="15"/>
      <c r="J38" s="15"/>
      <c r="K38" s="15"/>
      <c r="L38" s="15"/>
      <c r="M38" s="15"/>
      <c r="N38" s="15"/>
      <c r="O38" s="15"/>
      <c r="P38" s="15">
        <f t="shared" si="1"/>
        <v>1655837.13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G39" s="16">
        <v>726203.09</v>
      </c>
      <c r="H39" s="12"/>
      <c r="I39" s="12"/>
      <c r="J39" s="12"/>
      <c r="K39" s="29"/>
      <c r="L39" s="26"/>
      <c r="N39" s="26"/>
      <c r="P39" s="15">
        <f t="shared" si="1"/>
        <v>1655837.13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/>
      <c r="I40" s="12"/>
      <c r="J40" s="12"/>
      <c r="K40" s="12"/>
      <c r="L40" s="12"/>
      <c r="M40" s="12"/>
      <c r="N40" s="12"/>
      <c r="P40" s="15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/>
      <c r="I41" s="12"/>
      <c r="J41" s="12"/>
      <c r="K41" s="12"/>
      <c r="L41" s="12"/>
      <c r="M41" s="12"/>
      <c r="N41" s="12"/>
      <c r="P41" s="15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/>
      <c r="I42" s="12"/>
      <c r="J42" s="12"/>
      <c r="K42" s="12"/>
      <c r="L42" s="12"/>
      <c r="M42" s="12"/>
      <c r="N42" s="12"/>
      <c r="P42" s="15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/>
      <c r="I43" s="12"/>
      <c r="J43" s="12"/>
      <c r="K43" s="12"/>
      <c r="L43" s="12"/>
      <c r="M43" s="12"/>
      <c r="N43" s="12"/>
      <c r="P43" s="15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/>
      <c r="I44" s="12"/>
      <c r="J44" s="12"/>
      <c r="K44" s="12"/>
      <c r="L44" s="12"/>
      <c r="M44" s="12"/>
      <c r="N44" s="12"/>
      <c r="P44" s="15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/>
      <c r="I45" s="12"/>
      <c r="J45" s="12"/>
      <c r="K45" s="12"/>
      <c r="L45" s="12"/>
      <c r="M45" s="12"/>
      <c r="N45" s="12"/>
      <c r="P45" s="15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/>
      <c r="I46" s="13"/>
      <c r="J46" s="13"/>
      <c r="K46" s="13"/>
      <c r="L46" s="13"/>
      <c r="M46" s="13"/>
      <c r="N46" s="13"/>
      <c r="P46" s="15">
        <f t="shared" si="1"/>
        <v>0</v>
      </c>
    </row>
    <row r="47" spans="1:16" s="38" customFormat="1" x14ac:dyDescent="0.25">
      <c r="A47" s="36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5">+D48+D49+D50+D51+D52+D53</f>
        <v>0</v>
      </c>
      <c r="E47" s="15">
        <f t="shared" si="5"/>
        <v>0</v>
      </c>
      <c r="F47" s="15">
        <f t="shared" ref="F47:G47" si="6">+F48+F49+F50+F51+F52+F53</f>
        <v>0</v>
      </c>
      <c r="G47" s="15">
        <f t="shared" si="6"/>
        <v>0</v>
      </c>
      <c r="H47" s="12"/>
      <c r="I47" s="37"/>
      <c r="J47" s="12"/>
      <c r="K47" s="12"/>
      <c r="L47" s="12"/>
      <c r="M47" s="12"/>
      <c r="N47" s="12"/>
      <c r="O47" s="26"/>
      <c r="P47" s="15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/>
      <c r="I48" s="12"/>
      <c r="J48" s="12"/>
      <c r="K48" s="12"/>
      <c r="L48" s="12"/>
      <c r="M48" s="12"/>
      <c r="N48" s="12"/>
      <c r="P48" s="15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/>
      <c r="I49" s="12"/>
      <c r="J49" s="12"/>
      <c r="K49" s="12"/>
      <c r="L49" s="12"/>
      <c r="M49" s="12"/>
      <c r="N49" s="12"/>
      <c r="P49" s="15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/>
      <c r="I50" s="12"/>
      <c r="J50" s="12"/>
      <c r="K50" s="12"/>
      <c r="L50" s="12"/>
      <c r="M50" s="12"/>
      <c r="N50" s="12"/>
      <c r="P50" s="15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/>
      <c r="I51" s="12"/>
      <c r="J51" s="12"/>
      <c r="K51" s="12"/>
      <c r="L51" s="12"/>
      <c r="M51" s="12"/>
      <c r="N51" s="12"/>
      <c r="P51" s="15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/>
      <c r="I52" s="12"/>
      <c r="J52" s="12"/>
      <c r="K52" s="12"/>
      <c r="L52" s="12"/>
      <c r="M52" s="12"/>
      <c r="N52" s="12"/>
      <c r="P52" s="15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/>
      <c r="I53" s="12"/>
      <c r="J53" s="12"/>
      <c r="K53" s="12"/>
      <c r="L53" s="12"/>
      <c r="M53" s="12"/>
      <c r="N53" s="12"/>
      <c r="P53" s="15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7">+D55+D56+D57+D58+D59+D60+D61+D62+D63</f>
        <v>4068374.9</v>
      </c>
      <c r="E54" s="13">
        <f>+E55+E56+E57+E58+E59+E60+E61+E62+E63</f>
        <v>0</v>
      </c>
      <c r="F54" s="13">
        <f t="shared" ref="F54:G54" si="8">+F55+F56+F57+F58+F59+F60+F61+F62+F63</f>
        <v>462551</v>
      </c>
      <c r="G54" s="13">
        <f t="shared" si="8"/>
        <v>0</v>
      </c>
      <c r="H54" s="13"/>
      <c r="I54" s="13"/>
      <c r="J54" s="13"/>
      <c r="K54" s="13"/>
      <c r="L54" s="13"/>
      <c r="M54" s="13"/>
      <c r="N54" s="13"/>
      <c r="O54" s="13"/>
      <c r="P54" s="15">
        <f t="shared" si="1"/>
        <v>4530925.9000000004</v>
      </c>
    </row>
    <row r="55" spans="1:16" x14ac:dyDescent="0.25">
      <c r="A55" s="4" t="s">
        <v>44</v>
      </c>
      <c r="B55" s="12">
        <v>0</v>
      </c>
      <c r="C55" s="12">
        <v>0</v>
      </c>
      <c r="D55" s="16">
        <v>0</v>
      </c>
      <c r="E55" s="16">
        <v>0</v>
      </c>
      <c r="F55" s="16">
        <v>273111</v>
      </c>
      <c r="G55" s="16">
        <v>0</v>
      </c>
      <c r="H55" s="12"/>
      <c r="I55" s="12"/>
      <c r="J55" s="12"/>
      <c r="K55" s="12"/>
      <c r="L55" s="26"/>
      <c r="N55" s="26"/>
      <c r="P55" s="15">
        <f t="shared" si="1"/>
        <v>273111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/>
      <c r="I56" s="12"/>
      <c r="J56" s="12"/>
      <c r="K56" s="12"/>
      <c r="L56" s="26"/>
      <c r="M56" s="26"/>
      <c r="N56" s="26"/>
      <c r="O56" s="26"/>
      <c r="P56" s="15">
        <f t="shared" si="1"/>
        <v>0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/>
      <c r="I57" s="12"/>
      <c r="J57" s="12"/>
      <c r="K57" s="12"/>
      <c r="L57" s="26"/>
      <c r="M57" s="26"/>
      <c r="N57" s="26"/>
      <c r="O57" s="26"/>
      <c r="P57" s="15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G58" s="16">
        <v>0</v>
      </c>
      <c r="H58" s="12"/>
      <c r="I58" s="12"/>
      <c r="J58" s="12"/>
      <c r="K58" s="12"/>
      <c r="L58" s="26"/>
      <c r="M58" s="26"/>
      <c r="N58" s="26"/>
      <c r="O58" s="26"/>
      <c r="P58" s="15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/>
      <c r="I59" s="12"/>
      <c r="J59" s="12"/>
      <c r="K59" s="12"/>
      <c r="L59" s="26"/>
      <c r="M59" s="26"/>
      <c r="N59" s="26"/>
      <c r="O59" s="26"/>
      <c r="P59" s="15">
        <f t="shared" si="1"/>
        <v>0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/>
      <c r="I60" s="12"/>
      <c r="J60" s="12"/>
      <c r="K60" s="12"/>
      <c r="L60" s="26"/>
      <c r="M60" s="26"/>
      <c r="N60" s="26"/>
      <c r="O60" s="26"/>
      <c r="P60" s="15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/>
      <c r="I61" s="12"/>
      <c r="J61" s="12"/>
      <c r="K61" s="12"/>
      <c r="L61" s="26"/>
      <c r="M61" s="26"/>
      <c r="N61" s="26"/>
      <c r="O61" s="26"/>
      <c r="P61" s="15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G62" s="16">
        <v>0</v>
      </c>
      <c r="H62" s="12"/>
      <c r="I62" s="12"/>
      <c r="J62" s="12"/>
      <c r="K62" s="26"/>
      <c r="L62" s="26"/>
      <c r="M62" s="26"/>
      <c r="N62" s="26"/>
      <c r="O62" s="26"/>
      <c r="P62" s="15">
        <f t="shared" si="1"/>
        <v>189440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/>
      <c r="I63" s="12"/>
      <c r="J63" s="12"/>
      <c r="K63" s="26"/>
      <c r="L63" s="26"/>
      <c r="M63" s="26"/>
      <c r="N63" s="26"/>
      <c r="O63" s="26"/>
      <c r="P63" s="15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G64" si="9">+D65+D66+D67+D68</f>
        <v>7252269.2599999998</v>
      </c>
      <c r="E64" s="15">
        <f t="shared" si="9"/>
        <v>4914532.1500000004</v>
      </c>
      <c r="F64" s="15">
        <f t="shared" si="9"/>
        <v>6263244.4000000004</v>
      </c>
      <c r="G64" s="15">
        <f t="shared" si="9"/>
        <v>0</v>
      </c>
      <c r="H64" s="15"/>
      <c r="I64" s="15"/>
      <c r="J64" s="15"/>
      <c r="K64" s="15"/>
      <c r="L64" s="15"/>
      <c r="M64" s="15"/>
      <c r="N64" s="15"/>
      <c r="O64" s="15"/>
      <c r="P64" s="15">
        <f t="shared" si="1"/>
        <v>18430045.810000002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G65" s="16">
        <v>0</v>
      </c>
      <c r="H65" s="12"/>
      <c r="I65" s="12"/>
      <c r="J65" s="12"/>
      <c r="K65" s="26"/>
      <c r="L65" s="26"/>
      <c r="M65" s="26"/>
      <c r="N65" s="26"/>
      <c r="P65" s="15">
        <f t="shared" si="1"/>
        <v>18430045.810000002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/>
      <c r="I66" s="12"/>
      <c r="J66" s="12"/>
      <c r="K66" s="26"/>
      <c r="L66" s="26"/>
      <c r="M66" s="26"/>
      <c r="N66" s="26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/>
      <c r="I67" s="12"/>
      <c r="J67" s="12"/>
      <c r="K67" s="26"/>
      <c r="L67" s="26"/>
      <c r="M67" s="26"/>
      <c r="N67" s="26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/>
      <c r="I68" s="12"/>
      <c r="J68" s="12"/>
      <c r="K68" s="26"/>
      <c r="L68" s="26"/>
      <c r="M68" s="26"/>
      <c r="N68" s="26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10">+D70+D71+D72</f>
        <v>0</v>
      </c>
      <c r="E69" s="15">
        <f t="shared" si="10"/>
        <v>0</v>
      </c>
      <c r="F69" s="15">
        <f t="shared" ref="F69:G69" si="11">+F70+F71+F72</f>
        <v>0</v>
      </c>
      <c r="G69" s="15">
        <f t="shared" si="11"/>
        <v>0</v>
      </c>
      <c r="H69" s="15"/>
      <c r="I69" s="15"/>
      <c r="J69" s="15"/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2"/>
      <c r="I70" s="12"/>
      <c r="J70" s="12"/>
      <c r="K70" s="12"/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2"/>
      <c r="I71" s="12"/>
      <c r="J71" s="12"/>
      <c r="K71" s="12"/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2"/>
      <c r="I72" s="12"/>
      <c r="J72" s="12"/>
      <c r="K72" s="26"/>
      <c r="L72" s="26"/>
      <c r="M72" s="26"/>
      <c r="N72" s="26"/>
      <c r="P72" s="15">
        <f t="shared" si="1"/>
        <v>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/>
      <c r="I73" s="13"/>
      <c r="J73" s="13"/>
      <c r="K73" s="13"/>
      <c r="L73" s="13"/>
      <c r="M73" s="13"/>
      <c r="N73" s="13"/>
      <c r="O73" s="26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2"/>
      <c r="I74" s="12"/>
      <c r="J74" s="27"/>
      <c r="K74" s="27"/>
      <c r="L74" s="27"/>
      <c r="M74" s="27"/>
      <c r="N74" s="27"/>
      <c r="O74" s="26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2"/>
      <c r="I75" s="12"/>
      <c r="J75" s="12"/>
      <c r="K75" s="12"/>
      <c r="L75" s="26"/>
      <c r="M75" s="26"/>
      <c r="N75" s="26"/>
      <c r="O75" s="26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2"/>
      <c r="I76" s="12"/>
      <c r="J76" s="12"/>
      <c r="K76" s="12"/>
      <c r="L76" s="26"/>
      <c r="M76" s="26"/>
      <c r="N76" s="26"/>
      <c r="O76" s="26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4">+D78+D79+D80</f>
        <v>0</v>
      </c>
      <c r="E77" s="17">
        <f t="shared" si="14"/>
        <v>0</v>
      </c>
      <c r="F77" s="17">
        <f t="shared" ref="F77:G77" si="15">+F78+F79+F80</f>
        <v>0</v>
      </c>
      <c r="G77" s="17">
        <f t="shared" si="15"/>
        <v>0</v>
      </c>
      <c r="H77" s="24"/>
      <c r="I77" s="24"/>
      <c r="J77" s="24"/>
      <c r="K77" s="24"/>
      <c r="L77" s="24"/>
      <c r="M77" s="24"/>
      <c r="N77" s="24"/>
      <c r="O77" s="15"/>
      <c r="P77" s="15">
        <f t="shared" ref="P77:P85" si="16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17">+D79+D80</f>
        <v>0</v>
      </c>
      <c r="E78" s="15">
        <f t="shared" si="17"/>
        <v>0</v>
      </c>
      <c r="F78" s="15">
        <f t="shared" ref="F78:G78" si="18">+F79+F80</f>
        <v>0</v>
      </c>
      <c r="G78" s="15">
        <f t="shared" si="18"/>
        <v>0</v>
      </c>
      <c r="H78" s="12"/>
      <c r="I78" s="12"/>
      <c r="J78" s="12"/>
      <c r="K78" s="28"/>
      <c r="L78" s="28"/>
      <c r="M78" s="28"/>
      <c r="N78" s="28"/>
      <c r="O78" s="28"/>
      <c r="P78" s="15">
        <f t="shared" si="16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2"/>
      <c r="I79" s="12"/>
      <c r="J79" s="12"/>
      <c r="K79" s="12"/>
      <c r="L79" s="12"/>
      <c r="M79" s="12"/>
      <c r="N79" s="12"/>
      <c r="O79" s="12"/>
      <c r="P79" s="15">
        <f t="shared" si="16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2"/>
      <c r="I80" s="12"/>
      <c r="J80" s="12"/>
      <c r="K80" s="28"/>
      <c r="L80" s="28"/>
      <c r="M80" s="28"/>
      <c r="N80" s="28"/>
      <c r="O80" s="28"/>
      <c r="P80" s="15">
        <f t="shared" si="16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19">+D82+D83</f>
        <v>0</v>
      </c>
      <c r="E81" s="15">
        <f t="shared" si="19"/>
        <v>0</v>
      </c>
      <c r="F81" s="15">
        <f t="shared" ref="F81:G81" si="20">+F82+F83</f>
        <v>0</v>
      </c>
      <c r="G81" s="15">
        <f t="shared" si="20"/>
        <v>0</v>
      </c>
      <c r="H81" s="15"/>
      <c r="I81" s="12"/>
      <c r="J81" s="12"/>
      <c r="K81" s="28"/>
      <c r="L81" s="28"/>
      <c r="M81" s="28"/>
      <c r="N81" s="28"/>
      <c r="O81" s="28"/>
      <c r="P81" s="15">
        <f t="shared" si="16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/>
      <c r="I82" s="12"/>
      <c r="J82" s="12"/>
      <c r="K82" s="28"/>
      <c r="L82" s="28"/>
      <c r="M82" s="28"/>
      <c r="N82" s="28"/>
      <c r="O82" s="28"/>
      <c r="P82" s="15">
        <f t="shared" si="16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2"/>
      <c r="I83" s="12"/>
      <c r="J83" s="12"/>
      <c r="K83" s="28"/>
      <c r="L83" s="28"/>
      <c r="M83" s="28"/>
      <c r="N83" s="28"/>
      <c r="O83" s="28"/>
      <c r="P83" s="15">
        <f t="shared" si="16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G84" si="21">+D85</f>
        <v>0</v>
      </c>
      <c r="E84" s="15">
        <f t="shared" si="21"/>
        <v>0</v>
      </c>
      <c r="F84" s="15">
        <f t="shared" si="21"/>
        <v>0</v>
      </c>
      <c r="G84" s="15">
        <f t="shared" si="21"/>
        <v>0</v>
      </c>
      <c r="H84" s="12"/>
      <c r="I84" s="12"/>
      <c r="J84" s="28"/>
      <c r="K84" s="28"/>
      <c r="L84" s="28"/>
      <c r="M84" s="28"/>
      <c r="N84" s="28"/>
      <c r="O84" s="28"/>
      <c r="P84" s="15">
        <f t="shared" si="16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2"/>
      <c r="I85" s="12"/>
      <c r="J85" s="12"/>
      <c r="K85" s="28"/>
      <c r="L85" s="28"/>
      <c r="M85" s="28"/>
      <c r="N85" s="28"/>
      <c r="O85" s="28"/>
      <c r="P85" s="15">
        <f t="shared" si="16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1842409557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133157741.94000001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9">
        <f>+O86+N86+M86+L86+K86+J86+I86+H86+G86+F86+E86+D86</f>
        <v>715158563.8499999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40" t="s">
        <v>112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ht="30.75" thickBot="1" x14ac:dyDescent="0.35">
      <c r="A93" s="35" t="s">
        <v>101</v>
      </c>
      <c r="G93" s="34"/>
      <c r="H93" s="34"/>
      <c r="I93" s="34"/>
      <c r="J93" s="34"/>
    </row>
    <row r="94" spans="1:16" ht="30.75" thickBot="1" x14ac:dyDescent="0.3">
      <c r="A94" s="32" t="s">
        <v>102</v>
      </c>
    </row>
    <row r="95" spans="1:16" ht="60.75" thickBot="1" x14ac:dyDescent="0.3">
      <c r="A95" s="33" t="s">
        <v>103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25">
      <c r="C6" s="54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FRANCHESCA M. TRONCOSO REYES</cp:lastModifiedBy>
  <cp:lastPrinted>2024-05-15T14:41:57Z</cp:lastPrinted>
  <dcterms:created xsi:type="dcterms:W3CDTF">2021-07-29T18:58:50Z</dcterms:created>
  <dcterms:modified xsi:type="dcterms:W3CDTF">2024-05-16T13:55:04Z</dcterms:modified>
</cp:coreProperties>
</file>