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Plantilla Ejecución " sheetId="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0" i="3" l="1"/>
  <c r="B40" i="3"/>
  <c r="B41" i="3"/>
  <c r="B42" i="3"/>
  <c r="B43" i="3"/>
  <c r="B44" i="3"/>
  <c r="B45" i="3"/>
  <c r="B46" i="3"/>
  <c r="B47" i="3"/>
  <c r="B48" i="3"/>
  <c r="B49" i="3"/>
  <c r="B50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39" i="3"/>
  <c r="B26" i="3"/>
  <c r="B27" i="3"/>
  <c r="B28" i="3"/>
  <c r="B29" i="3"/>
  <c r="B30" i="3"/>
  <c r="B31" i="3"/>
  <c r="B32" i="3"/>
  <c r="B33" i="3"/>
  <c r="B34" i="3"/>
  <c r="B36" i="3"/>
  <c r="B24" i="3"/>
  <c r="B22" i="3"/>
  <c r="B23" i="3"/>
  <c r="B16" i="3"/>
  <c r="B17" i="3"/>
  <c r="B18" i="3"/>
  <c r="B19" i="3"/>
  <c r="B20" i="3"/>
  <c r="B21" i="3"/>
  <c r="B14" i="3"/>
  <c r="B12" i="3"/>
  <c r="B10" i="3"/>
  <c r="I51" i="3"/>
  <c r="I35" i="3"/>
  <c r="I25" i="3"/>
  <c r="I15" i="3"/>
  <c r="I9" i="3"/>
  <c r="H9" i="3"/>
  <c r="D15" i="3"/>
  <c r="E15" i="3"/>
  <c r="F15" i="3"/>
  <c r="G15" i="3"/>
  <c r="H15" i="3"/>
  <c r="H73" i="3" s="1"/>
  <c r="H86" i="3" s="1"/>
  <c r="C15" i="3"/>
  <c r="C9" i="3"/>
  <c r="B9" i="3" s="1"/>
  <c r="C51" i="3"/>
  <c r="B51" i="3" s="1"/>
  <c r="D51" i="3"/>
  <c r="E51" i="3"/>
  <c r="F51" i="3"/>
  <c r="G51" i="3"/>
  <c r="H51" i="3"/>
  <c r="C35" i="3"/>
  <c r="B35" i="3" s="1"/>
  <c r="D35" i="3"/>
  <c r="E35" i="3"/>
  <c r="F35" i="3"/>
  <c r="G35" i="3"/>
  <c r="H35" i="3"/>
  <c r="C25" i="3"/>
  <c r="B25" i="3" s="1"/>
  <c r="D25" i="3"/>
  <c r="E25" i="3"/>
  <c r="F25" i="3"/>
  <c r="G25" i="3"/>
  <c r="H25" i="3"/>
  <c r="D9" i="3"/>
  <c r="D73" i="3" s="1"/>
  <c r="D86" i="3" s="1"/>
  <c r="E9" i="3"/>
  <c r="F9" i="3"/>
  <c r="F73" i="3" s="1"/>
  <c r="F86" i="3" s="1"/>
  <c r="G9" i="3"/>
  <c r="B11" i="3"/>
  <c r="B13" i="3"/>
  <c r="B37" i="3"/>
  <c r="B38" i="3"/>
  <c r="B74" i="3"/>
  <c r="B75" i="3"/>
  <c r="B76" i="3"/>
  <c r="B77" i="3"/>
  <c r="B78" i="3"/>
  <c r="B79" i="3"/>
  <c r="B81" i="3"/>
  <c r="B82" i="3"/>
  <c r="B83" i="3"/>
  <c r="B84" i="3"/>
  <c r="B85" i="3"/>
  <c r="I73" i="3" l="1"/>
  <c r="I86" i="3" s="1"/>
  <c r="C73" i="3"/>
  <c r="C86" i="3" s="1"/>
  <c r="G73" i="3"/>
  <c r="G86" i="3" s="1"/>
  <c r="E73" i="3"/>
  <c r="E86" i="3" s="1"/>
  <c r="B15" i="3"/>
  <c r="B73" i="3" s="1"/>
  <c r="B86" i="3" s="1"/>
  <c r="T8" i="3"/>
  <c r="U8" i="3" s="1"/>
  <c r="V8" i="3" s="1"/>
  <c r="W8" i="3" s="1"/>
  <c r="X8" i="3" s="1"/>
  <c r="Y8" i="3" s="1"/>
  <c r="AA8" i="3" s="1"/>
  <c r="Z7" i="3" l="1"/>
  <c r="AA7" i="3" s="1"/>
</calcChain>
</file>

<file path=xl/sharedStrings.xml><?xml version="1.0" encoding="utf-8"?>
<sst xmlns="http://schemas.openxmlformats.org/spreadsheetml/2006/main" count="104" uniqueCount="104">
  <si>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</si>
  <si>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</si>
  <si>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</si>
  <si>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</si>
  <si>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</si>
  <si>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</si>
  <si>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</si>
  <si>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</si>
  <si>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</si>
  <si>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</si>
  <si>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</si>
  <si>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</si>
  <si>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</si>
  <si>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</si>
  <si>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</si>
  <si>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</si>
  <si>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</si>
  <si>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</si>
  <si>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</si>
  <si>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</si>
  <si>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</si>
  <si>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</si>
  <si>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</si>
  <si>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</si>
  <si>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</si>
  <si>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</si>
  <si>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</si>
  <si>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</si>
  <si>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</si>
  <si>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</si>
  <si>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</si>
  <si>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</si>
  <si>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</si>
  <si>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</si>
  <si>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</si>
  <si>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</si>
  <si>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</si>
  <si>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</si>
  <si>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</si>
  <si>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</si>
  <si>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</si>
  <si>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</si>
  <si>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</si>
  <si>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</si>
  <si>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</si>
  <si>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</si>
  <si>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</si>
  <si>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</si>
  <si>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</si>
  <si>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</si>
  <si>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</si>
  <si>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</si>
  <si>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</si>
  <si>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</si>
  <si>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</si>
  <si>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</si>
  <si>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</si>
  <si>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</si>
  <si>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</si>
  <si>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</si>
  <si>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</si>
  <si>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</si>
  <si>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</si>
  <si>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</si>
  <si>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</si>
  <si>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</si>
  <si>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</si>
  <si>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</si>
  <si>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</si>
  <si>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</si>
  <si>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</si>
  <si>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</si>
  <si>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</si>
  <si>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</si>
  <si>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</si>
  <si>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</si>
  <si>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</si>
  <si>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</si>
  <si>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</si>
  <si>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</si>
  <si>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</si>
  <si>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</si>
  <si>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</si>
  <si>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</si>
  <si>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</si>
  <si>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</si>
  <si>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</si>
  <si>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</si>
  <si>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</si>
  <si>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</si>
  <si>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</si>
  <si>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</si>
  <si>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</si>
  <si>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</si>
  <si>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</si>
  <si>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</si>
  <si>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</si>
  <si>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>Fecha de registro: hasta el [día] de [mes] del [año]</t>
  </si>
  <si>
    <t>Fecha de imputación: hasta el [día] de [mes] del [año]</t>
  </si>
  <si>
    <t>Fuente: [fuente]</t>
  </si>
  <si>
    <t xml:space="preserve">Ejecución de Gastos y Aplicaciones Financieras </t>
  </si>
  <si>
    <t xml:space="preserve">Total </t>
  </si>
  <si>
    <t>Presidencia de la República Dominicana</t>
  </si>
  <si>
    <t>Dirección Nacional de Control de Drogas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</si>
</sst>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5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165" fontId="1" fillId="3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64" fontId="1" fillId="0" borderId="1" xfId="1" applyFont="1" applyBorder="1" applyAlignment="1">
      <alignment horizontal="left" vertical="center" wrapText="1"/>
    </xf>
    <xf numFmtId="164" fontId="0" fillId="0" borderId="0" xfId="1" applyFont="1"/>
    <xf numFmtId="164" fontId="1" fillId="0" borderId="0" xfId="1" applyFont="1"/>
    <xf numFmtId="9" fontId="0" fillId="0" borderId="0" xfId="2" applyFont="1"/>
    <xf numFmtId="164" fontId="0" fillId="0" borderId="0" xfId="0" applyNumberFormat="1"/>
    <xf numFmtId="40" fontId="6" fillId="4" borderId="0" xfId="3" applyNumberFormat="1" applyFont="1" applyFill="1" applyBorder="1"/>
    <xf numFmtId="39" fontId="1" fillId="2" borderId="2" xfId="0" applyNumberFormat="1" applyFont="1" applyFill="1" applyBorder="1" applyAlignment="1">
      <alignment horizontal="center" vertical="center" wrapText="1"/>
    </xf>
    <xf numFmtId="39" fontId="1" fillId="3" borderId="2" xfId="0" applyNumberFormat="1" applyFont="1" applyFill="1" applyBorder="1" applyAlignment="1">
      <alignment horizontal="center" vertical="center" wrapText="1"/>
    </xf>
    <xf numFmtId="40" fontId="5" fillId="4" borderId="0" xfId="3" applyNumberFormat="1" applyFont="1" applyFill="1" applyBorder="1" applyAlignment="1">
      <alignment vertical="center"/>
    </xf>
    <xf numFmtId="164" fontId="1" fillId="0" borderId="0" xfId="1" applyFont="1" applyAlignment="1">
      <alignment vertical="center"/>
    </xf>
    <xf numFmtId="164" fontId="2" fillId="0" borderId="0" xfId="1" applyFont="1" applyAlignment="1">
      <alignment vertical="center"/>
    </xf>
    <xf numFmtId="39" fontId="2" fillId="2" borderId="2" xfId="0" applyNumberFormat="1" applyFont="1" applyFill="1" applyBorder="1" applyAlignment="1">
      <alignment horizontal="center" vertical="center" wrapText="1"/>
    </xf>
    <xf numFmtId="164" fontId="7" fillId="0" borderId="0" xfId="1" applyFont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4">
    <cellStyle name="Millares" xfId="1" builtinId="3"/>
    <cellStyle name="Normal" xfId="0" builtinId="0"/>
    <cellStyle name="Normal 4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249998</xdr:colOff>
      <xdr:row>0</xdr:row>
      <xdr:rowOff>208572</xdr:rowOff>
    </xdr:from>
    <xdr:to>
      <xdr:col>13</xdr:col>
      <xdr:colOff>360405</xdr:colOff>
      <xdr:row>3</xdr:row>
      <xdr:rowOff>171622</xdr:rowOff>
    </xdr:to>
    <xdr:sp macro="" textlink="">
      <xdr:nvSpPr>
        <xdr:cNvPr id="2" name="Rectangle 1"/>
        <xdr:cNvSpPr/>
      </xdr:nvSpPr>
      <xdr:spPr>
        <a:xfrm>
          <a:off x="11679998" y="208572"/>
          <a:ext cx="899866" cy="683861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/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12</xdr:col>
      <xdr:colOff>219075</xdr:colOff>
      <xdr:row>0</xdr:row>
      <xdr:rowOff>95251</xdr:rowOff>
    </xdr:from>
    <xdr:to>
      <xdr:col>13</xdr:col>
      <xdr:colOff>438150</xdr:colOff>
      <xdr:row>4</xdr:row>
      <xdr:rowOff>161925</xdr:rowOff>
    </xdr:to>
    <xdr:pic>
      <xdr:nvPicPr>
        <xdr:cNvPr id="4" name="3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68225" y="95251"/>
          <a:ext cx="1009650" cy="9810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9"/>
  <sheetViews>
    <sheetView showGridLines="0" tabSelected="1" workbookViewId="0">
      <selection activeCell="L13" sqref="L13"/>
    </sheetView>
  </sheetViews>
  <sheetFormatPr baseColWidth="10" defaultColWidth="9.140625" defaultRowHeight="15" x14ac:dyDescent="0.25"/>
  <cols>
    <col min="1" max="1" width="40" customWidth="1"/>
    <col min="2" max="2" width="16.85546875" bestFit="1" customWidth="1"/>
    <col min="3" max="9" width="13.42578125" bestFit="1" customWidth="1"/>
    <col min="10" max="10" width="11.5703125" bestFit="1" customWidth="1"/>
    <col min="11" max="11" width="12.42578125" bestFit="1" customWidth="1"/>
    <col min="12" max="12" width="11.5703125" bestFit="1" customWidth="1"/>
    <col min="13" max="13" width="11.85546875" customWidth="1"/>
    <col min="14" max="14" width="12.7109375" bestFit="1" customWidth="1"/>
    <col min="16" max="16" width="96.7109375" bestFit="1" customWidth="1"/>
    <col min="18" max="25" width="6" bestFit="1" customWidth="1"/>
    <col min="26" max="27" width="7" bestFit="1" customWidth="1"/>
  </cols>
  <sheetData>
    <row r="1" spans="1:27" ht="18.75" x14ac:dyDescent="0.3">
      <c r="A1" s="27" t="s">
        <v>102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P1" s="7" t="s">
        <v>91</v>
      </c>
    </row>
    <row r="2" spans="1:27" ht="18.75" x14ac:dyDescent="0.25">
      <c r="A2" s="27" t="s">
        <v>103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P2" s="13" t="s">
        <v>93</v>
      </c>
    </row>
    <row r="3" spans="1:27" ht="18.75" x14ac:dyDescent="0.25">
      <c r="A3" s="27">
        <v>2018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P3" s="13" t="s">
        <v>94</v>
      </c>
    </row>
    <row r="4" spans="1:27" ht="15.75" x14ac:dyDescent="0.25">
      <c r="A4" s="28" t="s">
        <v>100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P4" s="13" t="s">
        <v>92</v>
      </c>
    </row>
    <row r="5" spans="1:27" x14ac:dyDescent="0.25">
      <c r="A5" s="29" t="s">
        <v>36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P5" s="13" t="s">
        <v>95</v>
      </c>
    </row>
    <row r="6" spans="1:27" x14ac:dyDescent="0.25">
      <c r="P6" s="13" t="s">
        <v>96</v>
      </c>
    </row>
    <row r="7" spans="1:27" ht="15.75" x14ac:dyDescent="0.25">
      <c r="A7" s="10" t="s">
        <v>0</v>
      </c>
      <c r="B7" s="11" t="s">
        <v>101</v>
      </c>
      <c r="C7" s="11" t="s">
        <v>79</v>
      </c>
      <c r="D7" s="11" t="s">
        <v>80</v>
      </c>
      <c r="E7" s="11" t="s">
        <v>81</v>
      </c>
      <c r="F7" s="11" t="s">
        <v>82</v>
      </c>
      <c r="G7" s="11" t="s">
        <v>83</v>
      </c>
      <c r="H7" s="11" t="s">
        <v>84</v>
      </c>
      <c r="I7" s="11" t="s">
        <v>85</v>
      </c>
      <c r="J7" s="11" t="s">
        <v>86</v>
      </c>
      <c r="K7" s="11" t="s">
        <v>87</v>
      </c>
      <c r="L7" s="11" t="s">
        <v>88</v>
      </c>
      <c r="M7" s="11" t="s">
        <v>89</v>
      </c>
      <c r="N7" s="11" t="s">
        <v>90</v>
      </c>
      <c r="Z7" s="18">
        <f>SUM(R8:Z8)</f>
        <v>11.029108875781253</v>
      </c>
      <c r="AA7" s="18">
        <f>+Z7+AA8</f>
        <v>13.989108875781252</v>
      </c>
    </row>
    <row r="8" spans="1:27" x14ac:dyDescent="0.25">
      <c r="A8" s="1" t="s">
        <v>1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R8" s="15">
        <v>1</v>
      </c>
      <c r="S8" s="15">
        <v>1.05</v>
      </c>
      <c r="T8" s="15">
        <f>+S8*1.05</f>
        <v>1.1025</v>
      </c>
      <c r="U8" s="15">
        <f t="shared" ref="U8:Y8" si="0">+T8*1.05</f>
        <v>1.1576250000000001</v>
      </c>
      <c r="V8" s="15">
        <f t="shared" si="0"/>
        <v>1.2155062500000002</v>
      </c>
      <c r="W8" s="15">
        <f t="shared" si="0"/>
        <v>1.2762815625000004</v>
      </c>
      <c r="X8" s="15">
        <f t="shared" si="0"/>
        <v>1.3400956406250004</v>
      </c>
      <c r="Y8" s="15">
        <f t="shared" si="0"/>
        <v>1.4071004226562505</v>
      </c>
      <c r="Z8" s="15">
        <v>1.48</v>
      </c>
      <c r="AA8" s="15">
        <f>+Z8*2</f>
        <v>2.96</v>
      </c>
    </row>
    <row r="9" spans="1:27" ht="30" x14ac:dyDescent="0.25">
      <c r="A9" s="3" t="s">
        <v>2</v>
      </c>
      <c r="B9" s="24">
        <f>SUM(C9:I9)</f>
        <v>399238560.15999997</v>
      </c>
      <c r="C9" s="22">
        <f>+C10+C11+C12+C13+C14</f>
        <v>81375373.829999998</v>
      </c>
      <c r="D9" s="22">
        <f t="shared" ref="D9:G9" si="1">+D10+D11+D12+D13+D14</f>
        <v>53161448.439999998</v>
      </c>
      <c r="E9" s="22">
        <f t="shared" si="1"/>
        <v>52736929.119999997</v>
      </c>
      <c r="F9" s="22">
        <f t="shared" si="1"/>
        <v>52440846.609999999</v>
      </c>
      <c r="G9" s="22">
        <f t="shared" si="1"/>
        <v>52844702.690000005</v>
      </c>
      <c r="H9" s="22">
        <f>+H10+H11+H12+H13+H14</f>
        <v>53287660.149999999</v>
      </c>
      <c r="I9" s="22">
        <f>+I10+I11+I12+I13+I14</f>
        <v>53391599.32</v>
      </c>
      <c r="J9" s="15"/>
      <c r="K9" s="15"/>
      <c r="L9" s="15"/>
      <c r="M9" s="15"/>
      <c r="N9" s="15"/>
      <c r="R9" s="17"/>
    </row>
    <row r="10" spans="1:27" x14ac:dyDescent="0.25">
      <c r="A10" s="6" t="s">
        <v>3</v>
      </c>
      <c r="B10" s="16">
        <f>SUM(C10:I10)</f>
        <v>290418160.79000002</v>
      </c>
      <c r="C10" s="19">
        <v>67023144.980000004</v>
      </c>
      <c r="D10" s="19">
        <v>36987183.829999998</v>
      </c>
      <c r="E10" s="19">
        <v>37127412.460000001</v>
      </c>
      <c r="F10" s="19">
        <v>36919005.200000003</v>
      </c>
      <c r="G10" s="19">
        <v>37155990.260000005</v>
      </c>
      <c r="H10" s="19">
        <v>37625074.780000001</v>
      </c>
      <c r="I10" s="19">
        <v>37580349.280000001</v>
      </c>
      <c r="J10" s="15"/>
      <c r="K10" s="15"/>
      <c r="L10" s="15"/>
      <c r="M10" s="15"/>
      <c r="N10" s="15"/>
    </row>
    <row r="11" spans="1:27" x14ac:dyDescent="0.25">
      <c r="A11" s="6" t="s">
        <v>4</v>
      </c>
      <c r="B11" s="16">
        <f t="shared" ref="B11:B74" si="2">SUM(C11:H11)</f>
        <v>84941018.359999999</v>
      </c>
      <c r="C11" s="19">
        <v>13004261.959999999</v>
      </c>
      <c r="D11" s="19">
        <v>14833032.559999999</v>
      </c>
      <c r="E11" s="19">
        <v>14271526.359999999</v>
      </c>
      <c r="F11" s="19">
        <v>14178874.76</v>
      </c>
      <c r="G11" s="19">
        <v>14353976.359999999</v>
      </c>
      <c r="H11" s="19">
        <v>14299346.359999999</v>
      </c>
      <c r="I11" s="19">
        <v>14451418.359999999</v>
      </c>
    </row>
    <row r="12" spans="1:27" ht="30" x14ac:dyDescent="0.25">
      <c r="A12" s="6" t="s">
        <v>37</v>
      </c>
      <c r="B12" s="16">
        <f>SUM(C12:I12)</f>
        <v>262500</v>
      </c>
      <c r="C12" s="19">
        <v>37500</v>
      </c>
      <c r="D12" s="19">
        <v>37500</v>
      </c>
      <c r="E12" s="19">
        <v>37500</v>
      </c>
      <c r="F12" s="19">
        <v>37500</v>
      </c>
      <c r="G12" s="19">
        <v>37500</v>
      </c>
      <c r="H12" s="19">
        <v>37500</v>
      </c>
      <c r="I12" s="19">
        <v>37500</v>
      </c>
    </row>
    <row r="13" spans="1:27" ht="30" x14ac:dyDescent="0.25">
      <c r="A13" s="6" t="s">
        <v>5</v>
      </c>
      <c r="B13" s="16">
        <f t="shared" si="2"/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</row>
    <row r="14" spans="1:27" ht="30" x14ac:dyDescent="0.25">
      <c r="A14" s="6" t="s">
        <v>6</v>
      </c>
      <c r="B14" s="16">
        <f>SUM(C14:I14)</f>
        <v>9165462.6500000004</v>
      </c>
      <c r="C14" s="19">
        <v>1310466.8900000001</v>
      </c>
      <c r="D14" s="19">
        <v>1303732.0500000003</v>
      </c>
      <c r="E14" s="19">
        <v>1300490.3</v>
      </c>
      <c r="F14" s="19">
        <v>1305466.6499999999</v>
      </c>
      <c r="G14" s="19">
        <v>1297236.0699999998</v>
      </c>
      <c r="H14" s="19">
        <v>1325739.01</v>
      </c>
      <c r="I14" s="19">
        <v>1322331.68</v>
      </c>
    </row>
    <row r="15" spans="1:27" ht="26.25" customHeight="1" x14ac:dyDescent="0.25">
      <c r="A15" s="3" t="s">
        <v>7</v>
      </c>
      <c r="B15" s="24">
        <f t="shared" ref="B15:B36" si="3">SUM(C15:I15)</f>
        <v>51618226.030000001</v>
      </c>
      <c r="C15" s="22">
        <f>+C16+C17+C18+C19+C20+C21+C22+C23</f>
        <v>1785123.5199999998</v>
      </c>
      <c r="D15" s="22">
        <f t="shared" ref="D15:I15" si="4">+D16+D17+D18+D19+D20+D21+D22+D23</f>
        <v>8069792.9500000011</v>
      </c>
      <c r="E15" s="22">
        <f t="shared" si="4"/>
        <v>5278518.7799999993</v>
      </c>
      <c r="F15" s="22">
        <f t="shared" si="4"/>
        <v>6062938.9199999999</v>
      </c>
      <c r="G15" s="22">
        <f t="shared" si="4"/>
        <v>6935406.04</v>
      </c>
      <c r="H15" s="22">
        <f t="shared" si="4"/>
        <v>18316892.790000003</v>
      </c>
      <c r="I15" s="22">
        <f t="shared" si="4"/>
        <v>5169553.03</v>
      </c>
    </row>
    <row r="16" spans="1:27" x14ac:dyDescent="0.25">
      <c r="A16" s="6" t="s">
        <v>8</v>
      </c>
      <c r="B16" s="16">
        <f t="shared" si="3"/>
        <v>27066305.84</v>
      </c>
      <c r="C16" s="19">
        <v>467205.63</v>
      </c>
      <c r="D16" s="19">
        <v>3773527.8</v>
      </c>
      <c r="E16" s="19">
        <v>2165241.7199999997</v>
      </c>
      <c r="F16" s="19">
        <v>1851543.62</v>
      </c>
      <c r="G16" s="19">
        <v>1540812.4</v>
      </c>
      <c r="H16" s="19">
        <v>15234521.08</v>
      </c>
      <c r="I16" s="19">
        <v>2033453.59</v>
      </c>
    </row>
    <row r="17" spans="1:9" ht="30" x14ac:dyDescent="0.25">
      <c r="A17" s="6" t="s">
        <v>9</v>
      </c>
      <c r="B17" s="16">
        <f t="shared" si="3"/>
        <v>12768.7</v>
      </c>
      <c r="C17" s="19">
        <v>737</v>
      </c>
      <c r="D17" s="19">
        <v>2460</v>
      </c>
      <c r="E17" s="19">
        <v>1165.5</v>
      </c>
      <c r="F17" s="19">
        <v>2915.66</v>
      </c>
      <c r="G17" s="19">
        <v>0</v>
      </c>
      <c r="H17" s="19">
        <v>0</v>
      </c>
      <c r="I17" s="19">
        <v>5490.54</v>
      </c>
    </row>
    <row r="18" spans="1:9" x14ac:dyDescent="0.25">
      <c r="A18" s="6" t="s">
        <v>10</v>
      </c>
      <c r="B18" s="16">
        <f t="shared" si="3"/>
        <v>3725702.9000000004</v>
      </c>
      <c r="C18" s="19">
        <v>177471.03</v>
      </c>
      <c r="D18" s="19">
        <v>305156.64</v>
      </c>
      <c r="E18" s="19">
        <v>262545</v>
      </c>
      <c r="F18" s="19">
        <v>829507.03</v>
      </c>
      <c r="G18" s="19">
        <v>831989.64</v>
      </c>
      <c r="H18" s="19">
        <v>440219.75</v>
      </c>
      <c r="I18" s="19">
        <v>878813.81</v>
      </c>
    </row>
    <row r="19" spans="1:9" ht="18" customHeight="1" x14ac:dyDescent="0.25">
      <c r="A19" s="6" t="s">
        <v>11</v>
      </c>
      <c r="B19" s="16">
        <f t="shared" si="3"/>
        <v>964999.55</v>
      </c>
      <c r="C19" s="19">
        <v>120</v>
      </c>
      <c r="D19" s="19">
        <v>60420.1</v>
      </c>
      <c r="E19" s="19">
        <v>34748</v>
      </c>
      <c r="F19" s="19">
        <v>205970</v>
      </c>
      <c r="G19" s="19">
        <v>34420</v>
      </c>
      <c r="H19" s="19">
        <v>343177.75</v>
      </c>
      <c r="I19" s="19">
        <v>286143.7</v>
      </c>
    </row>
    <row r="20" spans="1:9" x14ac:dyDescent="0.25">
      <c r="A20" s="6" t="s">
        <v>12</v>
      </c>
      <c r="B20" s="16">
        <f t="shared" si="3"/>
        <v>3823506.6500000004</v>
      </c>
      <c r="C20" s="19">
        <v>822253.15999999992</v>
      </c>
      <c r="D20" s="19">
        <v>518913.51</v>
      </c>
      <c r="E20" s="19">
        <v>447215.6</v>
      </c>
      <c r="F20" s="19">
        <v>446539.1</v>
      </c>
      <c r="G20" s="19">
        <v>397975.46</v>
      </c>
      <c r="H20" s="19">
        <v>254045.33</v>
      </c>
      <c r="I20" s="19">
        <v>936564.49</v>
      </c>
    </row>
    <row r="21" spans="1:9" x14ac:dyDescent="0.25">
      <c r="A21" s="6" t="s">
        <v>13</v>
      </c>
      <c r="B21" s="16">
        <f t="shared" si="3"/>
        <v>6545352.9799999995</v>
      </c>
      <c r="C21" s="19">
        <v>9295.49</v>
      </c>
      <c r="D21" s="19">
        <v>1537079.27</v>
      </c>
      <c r="E21" s="19">
        <v>1537095.96</v>
      </c>
      <c r="F21" s="19">
        <v>1537095.96</v>
      </c>
      <c r="G21" s="19">
        <v>1537095.92</v>
      </c>
      <c r="H21" s="19">
        <v>387690.38</v>
      </c>
      <c r="I21" s="19">
        <v>0</v>
      </c>
    </row>
    <row r="22" spans="1:9" ht="45" x14ac:dyDescent="0.25">
      <c r="A22" s="6" t="s">
        <v>14</v>
      </c>
      <c r="B22" s="16">
        <f t="shared" si="3"/>
        <v>6137508.3100000005</v>
      </c>
      <c r="C22" s="19">
        <v>81153.03</v>
      </c>
      <c r="D22" s="19">
        <v>1425784.56</v>
      </c>
      <c r="E22" s="19">
        <v>565506.14</v>
      </c>
      <c r="F22" s="19">
        <v>705969.91</v>
      </c>
      <c r="G22" s="19">
        <v>1688087.97</v>
      </c>
      <c r="H22" s="19">
        <v>778828.86</v>
      </c>
      <c r="I22" s="19">
        <v>892177.84</v>
      </c>
    </row>
    <row r="23" spans="1:9" ht="30" x14ac:dyDescent="0.25">
      <c r="A23" s="6" t="s">
        <v>15</v>
      </c>
      <c r="B23" s="16">
        <f t="shared" si="3"/>
        <v>3342081.1</v>
      </c>
      <c r="C23" s="19">
        <v>226888.18</v>
      </c>
      <c r="D23" s="19">
        <v>446451.07</v>
      </c>
      <c r="E23" s="19">
        <v>265000.86</v>
      </c>
      <c r="F23" s="19">
        <v>483397.63999999996</v>
      </c>
      <c r="G23" s="19">
        <v>905024.65</v>
      </c>
      <c r="H23" s="19">
        <v>878409.6399999999</v>
      </c>
      <c r="I23" s="19">
        <v>136909.06</v>
      </c>
    </row>
    <row r="24" spans="1:9" ht="30" x14ac:dyDescent="0.25">
      <c r="A24" s="6" t="s">
        <v>38</v>
      </c>
      <c r="B24" s="16">
        <f t="shared" si="3"/>
        <v>0</v>
      </c>
      <c r="C24" s="19"/>
      <c r="D24" s="19"/>
      <c r="E24" s="19"/>
      <c r="F24" s="19"/>
      <c r="G24" s="19"/>
      <c r="H24" s="19"/>
      <c r="I24" s="19"/>
    </row>
    <row r="25" spans="1:9" ht="15.75" x14ac:dyDescent="0.25">
      <c r="A25" s="3" t="s">
        <v>16</v>
      </c>
      <c r="B25" s="24">
        <f t="shared" si="3"/>
        <v>37748296.960000001</v>
      </c>
      <c r="C25" s="22">
        <f>+C26+C27+C28+C29+C30+C31+C32+C33+C34</f>
        <v>5293416.3600000003</v>
      </c>
      <c r="D25" s="22">
        <f t="shared" ref="D25:I25" si="5">+D26+D27+D28+D29+D30+D31+D32+D33+D34</f>
        <v>4141234.1</v>
      </c>
      <c r="E25" s="22">
        <f t="shared" si="5"/>
        <v>5844577.3000000007</v>
      </c>
      <c r="F25" s="22">
        <f t="shared" si="5"/>
        <v>4774798.6700000009</v>
      </c>
      <c r="G25" s="22">
        <f t="shared" si="5"/>
        <v>6431300.4900000002</v>
      </c>
      <c r="H25" s="22">
        <f t="shared" si="5"/>
        <v>4340437.8</v>
      </c>
      <c r="I25" s="22">
        <f t="shared" si="5"/>
        <v>6922532.2400000002</v>
      </c>
    </row>
    <row r="26" spans="1:9" ht="30" x14ac:dyDescent="0.25">
      <c r="A26" s="6" t="s">
        <v>17</v>
      </c>
      <c r="B26" s="16">
        <f t="shared" si="3"/>
        <v>1720282.23</v>
      </c>
      <c r="C26" s="19">
        <v>16356.58</v>
      </c>
      <c r="D26" s="19">
        <v>167841.69</v>
      </c>
      <c r="E26" s="19">
        <v>247048.24</v>
      </c>
      <c r="F26" s="19">
        <v>165877.48000000001</v>
      </c>
      <c r="G26" s="19">
        <v>470404.27999999997</v>
      </c>
      <c r="H26" s="19">
        <v>20453.650000000001</v>
      </c>
      <c r="I26" s="19">
        <v>632300.31000000006</v>
      </c>
    </row>
    <row r="27" spans="1:9" x14ac:dyDescent="0.25">
      <c r="A27" s="6" t="s">
        <v>18</v>
      </c>
      <c r="B27" s="16">
        <f t="shared" si="3"/>
        <v>281727.94</v>
      </c>
      <c r="C27" s="19">
        <v>0</v>
      </c>
      <c r="D27" s="19">
        <v>924.58</v>
      </c>
      <c r="E27" s="19">
        <v>980</v>
      </c>
      <c r="F27" s="19">
        <v>1355.02</v>
      </c>
      <c r="G27" s="19">
        <v>120218.40000000001</v>
      </c>
      <c r="H27" s="19">
        <v>55460</v>
      </c>
      <c r="I27" s="19">
        <v>102789.94</v>
      </c>
    </row>
    <row r="28" spans="1:9" ht="30" x14ac:dyDescent="0.25">
      <c r="A28" s="6" t="s">
        <v>19</v>
      </c>
      <c r="B28" s="16">
        <f t="shared" si="3"/>
        <v>1232150.46</v>
      </c>
      <c r="C28" s="19">
        <v>112430.25</v>
      </c>
      <c r="D28" s="19">
        <v>885</v>
      </c>
      <c r="E28" s="19">
        <v>2996.11</v>
      </c>
      <c r="F28" s="19">
        <v>15036</v>
      </c>
      <c r="G28" s="19">
        <v>59000</v>
      </c>
      <c r="H28" s="19">
        <v>812254.5</v>
      </c>
      <c r="I28" s="19">
        <v>229548.6</v>
      </c>
    </row>
    <row r="29" spans="1:9" x14ac:dyDescent="0.25">
      <c r="A29" s="6" t="s">
        <v>20</v>
      </c>
      <c r="B29" s="16">
        <f t="shared" si="3"/>
        <v>3557024.3600000003</v>
      </c>
      <c r="C29" s="19">
        <v>501641.87</v>
      </c>
      <c r="D29" s="19">
        <v>300000</v>
      </c>
      <c r="E29" s="19">
        <v>1996327.75</v>
      </c>
      <c r="F29" s="19">
        <v>759054.74</v>
      </c>
      <c r="G29" s="19">
        <v>0</v>
      </c>
      <c r="H29" s="19">
        <v>0</v>
      </c>
      <c r="I29" s="19">
        <v>0</v>
      </c>
    </row>
    <row r="30" spans="1:9" ht="30" x14ac:dyDescent="0.25">
      <c r="A30" s="6" t="s">
        <v>21</v>
      </c>
      <c r="B30" s="16">
        <f t="shared" si="3"/>
        <v>1191798.5900000001</v>
      </c>
      <c r="C30" s="19">
        <v>368486.44</v>
      </c>
      <c r="D30" s="19">
        <v>167210.88</v>
      </c>
      <c r="E30" s="19">
        <v>329107.14</v>
      </c>
      <c r="F30" s="19">
        <v>16852.989999999998</v>
      </c>
      <c r="G30" s="19">
        <v>103690.63</v>
      </c>
      <c r="H30" s="19">
        <v>28147.95</v>
      </c>
      <c r="I30" s="19">
        <v>178302.56</v>
      </c>
    </row>
    <row r="31" spans="1:9" ht="30" x14ac:dyDescent="0.25">
      <c r="A31" s="6" t="s">
        <v>22</v>
      </c>
      <c r="B31" s="16">
        <f t="shared" si="3"/>
        <v>2174977.6</v>
      </c>
      <c r="C31" s="19">
        <v>37111.22</v>
      </c>
      <c r="D31" s="19">
        <v>141506.54</v>
      </c>
      <c r="E31" s="19">
        <v>112262.83</v>
      </c>
      <c r="F31" s="19">
        <v>89588.42</v>
      </c>
      <c r="G31" s="19">
        <v>1453450.3900000001</v>
      </c>
      <c r="H31" s="19">
        <v>187198.66</v>
      </c>
      <c r="I31" s="19">
        <v>153859.54</v>
      </c>
    </row>
    <row r="32" spans="1:9" ht="30" x14ac:dyDescent="0.25">
      <c r="A32" s="6" t="s">
        <v>23</v>
      </c>
      <c r="B32" s="16">
        <f t="shared" si="3"/>
        <v>24715647.060000002</v>
      </c>
      <c r="C32" s="19">
        <v>3710521.47</v>
      </c>
      <c r="D32" s="19">
        <v>2503005</v>
      </c>
      <c r="E32" s="19">
        <v>3113172.1500000004</v>
      </c>
      <c r="F32" s="19">
        <v>3181706.6900000004</v>
      </c>
      <c r="G32" s="19">
        <v>4076066.84</v>
      </c>
      <c r="H32" s="19">
        <v>2941358.8200000003</v>
      </c>
      <c r="I32" s="19">
        <v>5189816.09</v>
      </c>
    </row>
    <row r="33" spans="1:9" ht="45" x14ac:dyDescent="0.25">
      <c r="A33" s="6" t="s">
        <v>39</v>
      </c>
      <c r="B33" s="16">
        <f t="shared" si="3"/>
        <v>0</v>
      </c>
      <c r="C33" s="19"/>
      <c r="D33" s="19"/>
      <c r="E33" s="19"/>
      <c r="F33" s="19"/>
      <c r="G33" s="19"/>
      <c r="H33" s="19"/>
      <c r="I33" s="19"/>
    </row>
    <row r="34" spans="1:9" ht="23.25" customHeight="1" x14ac:dyDescent="0.25">
      <c r="A34" s="6" t="s">
        <v>24</v>
      </c>
      <c r="B34" s="16">
        <f t="shared" si="3"/>
        <v>2874688.7200000007</v>
      </c>
      <c r="C34" s="19">
        <v>546868.53</v>
      </c>
      <c r="D34" s="19">
        <v>859860.41</v>
      </c>
      <c r="E34" s="19">
        <v>42683.08</v>
      </c>
      <c r="F34" s="19">
        <v>545327.33000000007</v>
      </c>
      <c r="G34" s="19">
        <v>148469.95000000001</v>
      </c>
      <c r="H34" s="19">
        <v>295564.21999999997</v>
      </c>
      <c r="I34" s="19">
        <v>435915.2</v>
      </c>
    </row>
    <row r="35" spans="1:9" ht="22.5" customHeight="1" x14ac:dyDescent="0.25">
      <c r="A35" s="3" t="s">
        <v>25</v>
      </c>
      <c r="B35" s="24">
        <f t="shared" si="3"/>
        <v>1994863.5</v>
      </c>
      <c r="C35" s="23">
        <f t="shared" ref="C35:I35" si="6">+C36+C39</f>
        <v>296162</v>
      </c>
      <c r="D35" s="23">
        <f t="shared" si="6"/>
        <v>113000</v>
      </c>
      <c r="E35" s="23">
        <f t="shared" si="6"/>
        <v>163000</v>
      </c>
      <c r="F35" s="23">
        <f t="shared" si="6"/>
        <v>268900.5</v>
      </c>
      <c r="G35" s="23">
        <f t="shared" si="6"/>
        <v>698575</v>
      </c>
      <c r="H35" s="23">
        <f t="shared" si="6"/>
        <v>382226</v>
      </c>
      <c r="I35" s="23">
        <f t="shared" si="6"/>
        <v>73000</v>
      </c>
    </row>
    <row r="36" spans="1:9" ht="30" x14ac:dyDescent="0.25">
      <c r="A36" s="6" t="s">
        <v>26</v>
      </c>
      <c r="B36" s="16">
        <f t="shared" si="3"/>
        <v>1181000</v>
      </c>
      <c r="C36" s="19">
        <v>78000</v>
      </c>
      <c r="D36" s="19">
        <v>78000</v>
      </c>
      <c r="E36" s="19">
        <v>128000</v>
      </c>
      <c r="F36" s="19">
        <v>158000</v>
      </c>
      <c r="G36" s="19">
        <v>623000</v>
      </c>
      <c r="H36" s="19">
        <v>78000</v>
      </c>
      <c r="I36" s="19">
        <v>38000</v>
      </c>
    </row>
    <row r="37" spans="1:9" ht="30" x14ac:dyDescent="0.25">
      <c r="A37" s="6" t="s">
        <v>40</v>
      </c>
      <c r="B37" s="16">
        <f t="shared" si="2"/>
        <v>0</v>
      </c>
      <c r="C37" s="19"/>
      <c r="D37" s="19"/>
      <c r="E37" s="19"/>
      <c r="F37" s="19"/>
      <c r="G37" s="19"/>
      <c r="H37" s="19"/>
      <c r="I37" s="19"/>
    </row>
    <row r="38" spans="1:9" ht="30" x14ac:dyDescent="0.25">
      <c r="A38" s="6" t="s">
        <v>41</v>
      </c>
      <c r="B38" s="16">
        <f t="shared" si="2"/>
        <v>0</v>
      </c>
      <c r="C38" s="19"/>
      <c r="D38" s="19"/>
      <c r="E38" s="19"/>
      <c r="F38" s="19"/>
      <c r="G38" s="19"/>
      <c r="H38" s="19"/>
      <c r="I38" s="19"/>
    </row>
    <row r="39" spans="1:9" ht="30" x14ac:dyDescent="0.25">
      <c r="A39" s="6" t="s">
        <v>42</v>
      </c>
      <c r="B39" s="16">
        <f>SUM(C39:I39)</f>
        <v>813863.5</v>
      </c>
      <c r="C39" s="19">
        <v>218162</v>
      </c>
      <c r="D39" s="19">
        <v>35000</v>
      </c>
      <c r="E39" s="19">
        <v>35000</v>
      </c>
      <c r="F39" s="19">
        <v>110900.5</v>
      </c>
      <c r="G39" s="19">
        <v>75575</v>
      </c>
      <c r="H39" s="19">
        <v>304226</v>
      </c>
      <c r="I39" s="19">
        <v>35000</v>
      </c>
    </row>
    <row r="40" spans="1:9" ht="30" x14ac:dyDescent="0.25">
      <c r="A40" s="6" t="s">
        <v>43</v>
      </c>
      <c r="B40" s="16">
        <f t="shared" ref="B40:B72" si="7">SUM(C40:I40)</f>
        <v>0</v>
      </c>
      <c r="C40" s="19"/>
      <c r="D40" s="19"/>
      <c r="E40" s="19"/>
      <c r="F40" s="19"/>
      <c r="G40" s="19"/>
      <c r="H40" s="19"/>
      <c r="I40" s="19"/>
    </row>
    <row r="41" spans="1:9" ht="30" x14ac:dyDescent="0.25">
      <c r="A41" s="6" t="s">
        <v>27</v>
      </c>
      <c r="B41" s="16">
        <f t="shared" si="7"/>
        <v>0</v>
      </c>
      <c r="C41" s="19"/>
      <c r="D41" s="19"/>
      <c r="E41" s="19"/>
      <c r="F41" s="19"/>
      <c r="G41" s="19"/>
      <c r="H41" s="19"/>
      <c r="I41" s="19"/>
    </row>
    <row r="42" spans="1:9" ht="30" x14ac:dyDescent="0.25">
      <c r="A42" s="6" t="s">
        <v>44</v>
      </c>
      <c r="B42" s="16">
        <f t="shared" si="7"/>
        <v>0</v>
      </c>
      <c r="C42" s="19"/>
      <c r="D42" s="19"/>
      <c r="E42" s="19"/>
      <c r="F42" s="19"/>
      <c r="G42" s="19"/>
      <c r="H42" s="19"/>
      <c r="I42" s="19"/>
    </row>
    <row r="43" spans="1:9" x14ac:dyDescent="0.25">
      <c r="A43" s="3" t="s">
        <v>45</v>
      </c>
      <c r="B43" s="16">
        <f t="shared" si="7"/>
        <v>0</v>
      </c>
      <c r="C43" s="19"/>
      <c r="D43" s="19"/>
      <c r="E43" s="19"/>
      <c r="F43" s="19"/>
      <c r="G43" s="19"/>
      <c r="H43" s="19"/>
      <c r="I43" s="19"/>
    </row>
    <row r="44" spans="1:9" ht="30" x14ac:dyDescent="0.25">
      <c r="A44" s="6" t="s">
        <v>46</v>
      </c>
      <c r="B44" s="16">
        <f t="shared" si="7"/>
        <v>0</v>
      </c>
      <c r="C44" s="19"/>
      <c r="D44" s="19"/>
      <c r="E44" s="19"/>
      <c r="F44" s="19"/>
      <c r="G44" s="19"/>
      <c r="H44" s="19"/>
      <c r="I44" s="19"/>
    </row>
    <row r="45" spans="1:9" ht="30" x14ac:dyDescent="0.25">
      <c r="A45" s="6" t="s">
        <v>47</v>
      </c>
      <c r="B45" s="16">
        <f t="shared" si="7"/>
        <v>0</v>
      </c>
      <c r="C45" s="19"/>
      <c r="D45" s="19"/>
      <c r="E45" s="19"/>
      <c r="F45" s="19"/>
      <c r="G45" s="19"/>
      <c r="H45" s="19"/>
      <c r="I45" s="19"/>
    </row>
    <row r="46" spans="1:9" ht="30" x14ac:dyDescent="0.25">
      <c r="A46" s="6" t="s">
        <v>48</v>
      </c>
      <c r="B46" s="16">
        <f t="shared" si="7"/>
        <v>0</v>
      </c>
      <c r="C46" s="19"/>
      <c r="D46" s="19"/>
      <c r="E46" s="19"/>
      <c r="F46" s="19"/>
      <c r="G46" s="19"/>
      <c r="H46" s="19"/>
      <c r="I46" s="19"/>
    </row>
    <row r="47" spans="1:9" ht="30" x14ac:dyDescent="0.25">
      <c r="A47" s="6" t="s">
        <v>49</v>
      </c>
      <c r="B47" s="16">
        <f t="shared" si="7"/>
        <v>0</v>
      </c>
      <c r="C47" s="19"/>
      <c r="D47" s="19"/>
      <c r="E47" s="19"/>
      <c r="F47" s="19"/>
      <c r="G47" s="19"/>
      <c r="H47" s="19"/>
      <c r="I47" s="19"/>
    </row>
    <row r="48" spans="1:9" ht="30" x14ac:dyDescent="0.25">
      <c r="A48" s="6" t="s">
        <v>50</v>
      </c>
      <c r="B48" s="16">
        <f t="shared" si="7"/>
        <v>0</v>
      </c>
      <c r="C48" s="19"/>
      <c r="D48" s="19"/>
      <c r="E48" s="19"/>
      <c r="F48" s="19"/>
      <c r="G48" s="19"/>
      <c r="H48" s="19"/>
      <c r="I48" s="19"/>
    </row>
    <row r="49" spans="1:9" ht="30" x14ac:dyDescent="0.25">
      <c r="A49" s="6" t="s">
        <v>51</v>
      </c>
      <c r="B49" s="16">
        <f t="shared" si="7"/>
        <v>0</v>
      </c>
      <c r="C49" s="19"/>
      <c r="D49" s="19"/>
      <c r="E49" s="19"/>
      <c r="F49" s="19"/>
      <c r="G49" s="19"/>
      <c r="H49" s="19"/>
      <c r="I49" s="19"/>
    </row>
    <row r="50" spans="1:9" ht="30" x14ac:dyDescent="0.25">
      <c r="A50" s="6" t="s">
        <v>52</v>
      </c>
      <c r="B50" s="16">
        <f t="shared" si="7"/>
        <v>0</v>
      </c>
      <c r="C50" s="19"/>
      <c r="D50" s="19"/>
      <c r="E50" s="19"/>
      <c r="F50" s="19"/>
      <c r="G50" s="19"/>
      <c r="H50" s="19"/>
      <c r="I50" s="19"/>
    </row>
    <row r="51" spans="1:9" ht="30" x14ac:dyDescent="0.25">
      <c r="A51" s="3" t="s">
        <v>28</v>
      </c>
      <c r="B51" s="24">
        <f t="shared" si="7"/>
        <v>38364901.850000001</v>
      </c>
      <c r="C51" s="23">
        <f t="shared" ref="C51:H51" si="8">+C52+C57</f>
        <v>798038.54</v>
      </c>
      <c r="D51" s="23">
        <f t="shared" si="8"/>
        <v>1975845.51</v>
      </c>
      <c r="E51" s="23">
        <f t="shared" si="8"/>
        <v>1398417.8</v>
      </c>
      <c r="F51" s="23">
        <f t="shared" si="8"/>
        <v>1174740</v>
      </c>
      <c r="G51" s="23">
        <f t="shared" si="8"/>
        <v>537883.77</v>
      </c>
      <c r="H51" s="23">
        <f t="shared" si="8"/>
        <v>1347937.55</v>
      </c>
      <c r="I51" s="26">
        <f>+I52+I57+I53</f>
        <v>31132038.68</v>
      </c>
    </row>
    <row r="52" spans="1:9" x14ac:dyDescent="0.25">
      <c r="A52" s="6" t="s">
        <v>29</v>
      </c>
      <c r="B52" s="16">
        <f t="shared" si="7"/>
        <v>36568260.659999996</v>
      </c>
      <c r="C52" s="19">
        <v>798038.54</v>
      </c>
      <c r="D52" s="19">
        <v>1472385.51</v>
      </c>
      <c r="E52" s="19">
        <v>1398417.8</v>
      </c>
      <c r="F52" s="19"/>
      <c r="G52" s="19">
        <v>537883.77</v>
      </c>
      <c r="H52" s="19">
        <v>1347937.55</v>
      </c>
      <c r="I52" s="19">
        <v>31013597.489999998</v>
      </c>
    </row>
    <row r="53" spans="1:9" ht="30" x14ac:dyDescent="0.25">
      <c r="A53" s="6" t="s">
        <v>30</v>
      </c>
      <c r="B53" s="16">
        <f t="shared" si="7"/>
        <v>118441.19</v>
      </c>
      <c r="C53" s="19"/>
      <c r="D53" s="19"/>
      <c r="E53" s="19"/>
      <c r="F53" s="19"/>
      <c r="G53" s="19"/>
      <c r="H53" s="19"/>
      <c r="I53" s="19">
        <v>118441.19</v>
      </c>
    </row>
    <row r="54" spans="1:9" ht="30" x14ac:dyDescent="0.25">
      <c r="A54" s="6" t="s">
        <v>31</v>
      </c>
      <c r="B54" s="16">
        <f t="shared" si="7"/>
        <v>0</v>
      </c>
      <c r="C54" s="19"/>
      <c r="D54" s="19"/>
      <c r="E54" s="19"/>
      <c r="F54" s="19"/>
      <c r="G54" s="19"/>
      <c r="H54" s="19"/>
    </row>
    <row r="55" spans="1:9" ht="30" x14ac:dyDescent="0.25">
      <c r="A55" s="6" t="s">
        <v>32</v>
      </c>
      <c r="B55" s="16">
        <f t="shared" si="7"/>
        <v>0</v>
      </c>
      <c r="C55" s="19"/>
      <c r="D55" s="19"/>
      <c r="E55" s="19"/>
      <c r="F55" s="19"/>
      <c r="G55" s="19"/>
      <c r="H55" s="19"/>
    </row>
    <row r="56" spans="1:9" ht="30" x14ac:dyDescent="0.25">
      <c r="A56" s="6" t="s">
        <v>33</v>
      </c>
      <c r="B56" s="16">
        <f t="shared" si="7"/>
        <v>0</v>
      </c>
      <c r="C56" s="19"/>
      <c r="D56" s="19"/>
      <c r="E56" s="19"/>
      <c r="F56" s="19"/>
      <c r="G56" s="19"/>
      <c r="H56" s="19"/>
    </row>
    <row r="57" spans="1:9" ht="30" x14ac:dyDescent="0.25">
      <c r="A57" s="6" t="s">
        <v>53</v>
      </c>
      <c r="B57" s="16">
        <f t="shared" si="7"/>
        <v>1678200</v>
      </c>
      <c r="C57" s="19"/>
      <c r="D57" s="19">
        <v>503460</v>
      </c>
      <c r="E57" s="19"/>
      <c r="F57" s="19">
        <v>1174740</v>
      </c>
      <c r="G57" s="19"/>
      <c r="H57" s="19"/>
    </row>
    <row r="58" spans="1:9" ht="30" x14ac:dyDescent="0.25">
      <c r="A58" s="6" t="s">
        <v>54</v>
      </c>
      <c r="B58" s="16">
        <f t="shared" si="7"/>
        <v>0</v>
      </c>
      <c r="C58" s="19"/>
      <c r="D58" s="19"/>
      <c r="E58" s="19"/>
      <c r="F58" s="19"/>
      <c r="G58" s="19"/>
      <c r="H58" s="19"/>
      <c r="I58" s="19"/>
    </row>
    <row r="59" spans="1:9" x14ac:dyDescent="0.25">
      <c r="A59" s="6" t="s">
        <v>34</v>
      </c>
      <c r="B59" s="16">
        <f t="shared" si="7"/>
        <v>0</v>
      </c>
      <c r="C59" s="19"/>
      <c r="D59" s="19"/>
      <c r="E59" s="19"/>
      <c r="F59" s="19"/>
      <c r="G59" s="19"/>
      <c r="H59" s="19"/>
      <c r="I59" s="19"/>
    </row>
    <row r="60" spans="1:9" ht="45" x14ac:dyDescent="0.25">
      <c r="A60" s="6" t="s">
        <v>55</v>
      </c>
      <c r="B60" s="16">
        <f t="shared" si="7"/>
        <v>0</v>
      </c>
      <c r="C60" s="19"/>
      <c r="D60" s="19"/>
      <c r="E60" s="19"/>
      <c r="F60" s="19"/>
      <c r="G60" s="19"/>
      <c r="H60" s="19"/>
      <c r="I60" s="19"/>
    </row>
    <row r="61" spans="1:9" x14ac:dyDescent="0.25">
      <c r="A61" s="3" t="s">
        <v>56</v>
      </c>
      <c r="B61" s="16">
        <f t="shared" si="7"/>
        <v>0</v>
      </c>
      <c r="C61" s="19"/>
      <c r="D61" s="19"/>
      <c r="E61" s="19"/>
      <c r="F61" s="19"/>
      <c r="G61" s="19"/>
      <c r="H61" s="19"/>
      <c r="I61" s="19"/>
    </row>
    <row r="62" spans="1:9" x14ac:dyDescent="0.25">
      <c r="A62" s="6" t="s">
        <v>57</v>
      </c>
      <c r="B62" s="16">
        <f t="shared" si="7"/>
        <v>0</v>
      </c>
      <c r="C62" s="19"/>
      <c r="D62" s="19"/>
      <c r="E62" s="19"/>
      <c r="F62" s="19"/>
      <c r="G62" s="19"/>
      <c r="H62" s="19"/>
      <c r="I62" s="19"/>
    </row>
    <row r="63" spans="1:9" x14ac:dyDescent="0.25">
      <c r="A63" s="6" t="s">
        <v>58</v>
      </c>
      <c r="B63" s="16">
        <f t="shared" si="7"/>
        <v>0</v>
      </c>
      <c r="C63" s="19"/>
      <c r="D63" s="19"/>
      <c r="E63" s="19"/>
      <c r="F63" s="19"/>
      <c r="G63" s="19"/>
      <c r="H63" s="19"/>
      <c r="I63" s="19"/>
    </row>
    <row r="64" spans="1:9" ht="30" x14ac:dyDescent="0.25">
      <c r="A64" s="6" t="s">
        <v>59</v>
      </c>
      <c r="B64" s="16">
        <f t="shared" si="7"/>
        <v>0</v>
      </c>
      <c r="C64" s="19"/>
      <c r="D64" s="19"/>
      <c r="E64" s="19"/>
      <c r="F64" s="19"/>
      <c r="G64" s="19"/>
      <c r="H64" s="19"/>
      <c r="I64" s="19"/>
    </row>
    <row r="65" spans="1:14" ht="45" x14ac:dyDescent="0.25">
      <c r="A65" s="6" t="s">
        <v>60</v>
      </c>
      <c r="B65" s="16">
        <f t="shared" si="7"/>
        <v>0</v>
      </c>
      <c r="C65" s="19"/>
      <c r="D65" s="19"/>
      <c r="E65" s="19"/>
      <c r="F65" s="19"/>
      <c r="G65" s="19"/>
      <c r="H65" s="19"/>
      <c r="I65" s="19"/>
    </row>
    <row r="66" spans="1:14" ht="30" x14ac:dyDescent="0.25">
      <c r="A66" s="3" t="s">
        <v>61</v>
      </c>
      <c r="B66" s="16">
        <f t="shared" si="7"/>
        <v>0</v>
      </c>
      <c r="C66" s="19"/>
      <c r="D66" s="19"/>
      <c r="E66" s="19"/>
      <c r="F66" s="19"/>
      <c r="G66" s="19"/>
      <c r="H66" s="19"/>
      <c r="I66" s="19"/>
    </row>
    <row r="67" spans="1:14" x14ac:dyDescent="0.25">
      <c r="A67" s="6" t="s">
        <v>62</v>
      </c>
      <c r="B67" s="16">
        <f t="shared" si="7"/>
        <v>0</v>
      </c>
      <c r="C67" s="19"/>
      <c r="D67" s="19"/>
      <c r="E67" s="19"/>
      <c r="F67" s="19"/>
      <c r="G67" s="19"/>
      <c r="H67" s="19"/>
      <c r="I67" s="19"/>
    </row>
    <row r="68" spans="1:14" ht="30" x14ac:dyDescent="0.25">
      <c r="A68" s="6" t="s">
        <v>63</v>
      </c>
      <c r="B68" s="16">
        <f t="shared" si="7"/>
        <v>0</v>
      </c>
      <c r="C68" s="19"/>
      <c r="D68" s="19"/>
      <c r="E68" s="19"/>
      <c r="F68" s="19"/>
      <c r="G68" s="19"/>
      <c r="H68" s="19"/>
      <c r="I68" s="19"/>
    </row>
    <row r="69" spans="1:14" x14ac:dyDescent="0.25">
      <c r="A69" s="3" t="s">
        <v>64</v>
      </c>
      <c r="B69" s="16">
        <f t="shared" si="7"/>
        <v>0</v>
      </c>
      <c r="C69" s="19"/>
      <c r="D69" s="19"/>
      <c r="E69" s="19"/>
      <c r="F69" s="19"/>
      <c r="G69" s="19"/>
      <c r="H69" s="19"/>
      <c r="I69" s="19"/>
    </row>
    <row r="70" spans="1:14" ht="30" x14ac:dyDescent="0.25">
      <c r="A70" s="6" t="s">
        <v>65</v>
      </c>
      <c r="B70" s="16">
        <f t="shared" si="7"/>
        <v>0</v>
      </c>
      <c r="C70" s="19"/>
      <c r="D70" s="19"/>
      <c r="E70" s="19"/>
      <c r="F70" s="19"/>
      <c r="G70" s="19"/>
      <c r="H70" s="19"/>
      <c r="I70" s="19"/>
    </row>
    <row r="71" spans="1:14" ht="30" x14ac:dyDescent="0.25">
      <c r="A71" s="6" t="s">
        <v>66</v>
      </c>
      <c r="B71" s="16">
        <f t="shared" si="7"/>
        <v>0</v>
      </c>
      <c r="C71" s="19"/>
      <c r="D71" s="19"/>
      <c r="E71" s="19"/>
      <c r="F71" s="19"/>
      <c r="G71" s="19"/>
      <c r="H71" s="19"/>
      <c r="I71" s="19"/>
    </row>
    <row r="72" spans="1:14" ht="30" x14ac:dyDescent="0.25">
      <c r="A72" s="6" t="s">
        <v>67</v>
      </c>
      <c r="B72" s="16">
        <f t="shared" si="7"/>
        <v>0</v>
      </c>
      <c r="C72" s="19"/>
      <c r="D72" s="19"/>
      <c r="E72" s="19"/>
      <c r="F72" s="19"/>
      <c r="G72" s="19"/>
      <c r="H72" s="19"/>
      <c r="I72" s="19"/>
    </row>
    <row r="73" spans="1:14" ht="15.75" x14ac:dyDescent="0.25">
      <c r="A73" s="8" t="s">
        <v>35</v>
      </c>
      <c r="B73" s="25">
        <f>+B9+B15+B25+B35+B43+B51+B61</f>
        <v>528964848.49999994</v>
      </c>
      <c r="C73" s="20">
        <f>+C9+C15+C25+C35+C43+C51+C61</f>
        <v>89548114.25</v>
      </c>
      <c r="D73" s="20">
        <f t="shared" ref="D73:I73" si="9">+D9+D15+D25+D35+D43+D51+D61</f>
        <v>67461321</v>
      </c>
      <c r="E73" s="20">
        <f t="shared" si="9"/>
        <v>65421443</v>
      </c>
      <c r="F73" s="20">
        <f t="shared" si="9"/>
        <v>64722224.700000003</v>
      </c>
      <c r="G73" s="20">
        <f t="shared" si="9"/>
        <v>67447867.99000001</v>
      </c>
      <c r="H73" s="20">
        <f t="shared" si="9"/>
        <v>77675154.289999992</v>
      </c>
      <c r="I73" s="20">
        <f t="shared" si="9"/>
        <v>96688723.270000011</v>
      </c>
      <c r="J73" s="5"/>
      <c r="K73" s="5"/>
      <c r="L73" s="5"/>
      <c r="M73" s="5"/>
      <c r="N73" s="5"/>
    </row>
    <row r="74" spans="1:14" x14ac:dyDescent="0.25">
      <c r="A74" s="4"/>
      <c r="B74" s="16">
        <f t="shared" si="2"/>
        <v>0</v>
      </c>
      <c r="C74" s="19"/>
      <c r="D74" s="19"/>
      <c r="E74" s="19"/>
      <c r="F74" s="19"/>
      <c r="G74" s="19"/>
      <c r="H74" s="19"/>
      <c r="I74" s="19"/>
    </row>
    <row r="75" spans="1:14" x14ac:dyDescent="0.25">
      <c r="A75" s="1" t="s">
        <v>68</v>
      </c>
      <c r="B75" s="16">
        <f t="shared" ref="B75:B85" si="10">SUM(C75:H75)</f>
        <v>0</v>
      </c>
      <c r="C75" s="19"/>
      <c r="D75" s="19"/>
      <c r="E75" s="19"/>
      <c r="F75" s="19"/>
      <c r="G75" s="19"/>
      <c r="H75" s="19"/>
      <c r="I75" s="19"/>
      <c r="J75" s="2"/>
      <c r="K75" s="2"/>
      <c r="L75" s="2"/>
      <c r="M75" s="2"/>
      <c r="N75" s="2"/>
    </row>
    <row r="76" spans="1:14" ht="30" x14ac:dyDescent="0.25">
      <c r="A76" s="3" t="s">
        <v>69</v>
      </c>
      <c r="B76" s="16">
        <f t="shared" si="10"/>
        <v>0</v>
      </c>
      <c r="C76" s="19"/>
      <c r="D76" s="19"/>
      <c r="E76" s="19"/>
      <c r="F76" s="19"/>
      <c r="G76" s="19"/>
      <c r="H76" s="19"/>
      <c r="I76" s="19"/>
    </row>
    <row r="77" spans="1:14" ht="30" x14ac:dyDescent="0.25">
      <c r="A77" s="6" t="s">
        <v>70</v>
      </c>
      <c r="B77" s="16">
        <f t="shared" si="10"/>
        <v>0</v>
      </c>
      <c r="C77" s="19"/>
      <c r="D77" s="19"/>
      <c r="E77" s="19"/>
      <c r="F77" s="19"/>
      <c r="G77" s="19"/>
      <c r="H77" s="19"/>
      <c r="I77" s="19"/>
    </row>
    <row r="78" spans="1:14" ht="30" x14ac:dyDescent="0.25">
      <c r="A78" s="6" t="s">
        <v>71</v>
      </c>
      <c r="B78" s="16">
        <f t="shared" si="10"/>
        <v>0</v>
      </c>
      <c r="C78" s="19"/>
      <c r="D78" s="19"/>
      <c r="E78" s="19"/>
      <c r="F78" s="19"/>
      <c r="G78" s="19"/>
      <c r="H78" s="19"/>
      <c r="I78" s="19"/>
    </row>
    <row r="79" spans="1:14" x14ac:dyDescent="0.25">
      <c r="A79" s="3" t="s">
        <v>72</v>
      </c>
      <c r="B79" s="16">
        <f t="shared" si="10"/>
        <v>0</v>
      </c>
      <c r="C79" s="19"/>
      <c r="D79" s="19"/>
      <c r="E79" s="19"/>
      <c r="F79" s="19"/>
      <c r="G79" s="19"/>
      <c r="H79" s="19"/>
      <c r="I79" s="19"/>
    </row>
    <row r="80" spans="1:14" ht="30" x14ac:dyDescent="0.25">
      <c r="A80" s="6" t="s">
        <v>73</v>
      </c>
      <c r="B80" s="16">
        <f>SUM(C80:I80)</f>
        <v>11301883.51</v>
      </c>
      <c r="C80" s="19">
        <v>6847480.8200000003</v>
      </c>
      <c r="D80" s="19">
        <v>3419853.13</v>
      </c>
      <c r="E80" s="19"/>
      <c r="F80" s="19">
        <v>512113.6</v>
      </c>
      <c r="G80" s="19">
        <v>283040</v>
      </c>
      <c r="H80" s="19">
        <v>239395.96</v>
      </c>
    </row>
    <row r="81" spans="1:14" ht="30" x14ac:dyDescent="0.25">
      <c r="A81" s="6" t="s">
        <v>74</v>
      </c>
      <c r="B81" s="16">
        <f t="shared" si="10"/>
        <v>0</v>
      </c>
      <c r="C81" s="19"/>
      <c r="D81" s="19"/>
      <c r="E81" s="19"/>
      <c r="F81" s="19"/>
      <c r="G81" s="19"/>
      <c r="H81" s="19"/>
      <c r="I81" s="19"/>
    </row>
    <row r="82" spans="1:14" ht="30" x14ac:dyDescent="0.25">
      <c r="A82" s="3" t="s">
        <v>75</v>
      </c>
      <c r="B82" s="16">
        <f t="shared" si="10"/>
        <v>0</v>
      </c>
      <c r="C82" s="19"/>
      <c r="D82" s="19"/>
      <c r="E82" s="19"/>
      <c r="F82" s="19"/>
      <c r="G82" s="19"/>
      <c r="H82" s="19"/>
      <c r="I82" s="19"/>
    </row>
    <row r="83" spans="1:14" ht="30" x14ac:dyDescent="0.25">
      <c r="A83" s="6" t="s">
        <v>76</v>
      </c>
      <c r="B83" s="16">
        <f t="shared" si="10"/>
        <v>0</v>
      </c>
      <c r="C83" s="19"/>
      <c r="D83" s="19"/>
      <c r="E83" s="19"/>
      <c r="F83" s="19"/>
      <c r="G83" s="19"/>
      <c r="H83" s="19"/>
      <c r="I83" s="19"/>
    </row>
    <row r="84" spans="1:14" x14ac:dyDescent="0.25">
      <c r="A84" s="8" t="s">
        <v>77</v>
      </c>
      <c r="B84" s="16">
        <f t="shared" si="10"/>
        <v>0</v>
      </c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</row>
    <row r="85" spans="1:14" x14ac:dyDescent="0.25">
      <c r="B85" s="16">
        <f t="shared" si="10"/>
        <v>0</v>
      </c>
    </row>
    <row r="86" spans="1:14" ht="31.5" x14ac:dyDescent="0.25">
      <c r="A86" s="9" t="s">
        <v>78</v>
      </c>
      <c r="B86" s="21">
        <f>+B73+B80</f>
        <v>540266732.00999999</v>
      </c>
      <c r="C86" s="21">
        <f>+C73+C80</f>
        <v>96395595.069999993</v>
      </c>
      <c r="D86" s="21">
        <f t="shared" ref="D86:H86" si="11">+D73+D80</f>
        <v>70881174.129999995</v>
      </c>
      <c r="E86" s="21">
        <f t="shared" si="11"/>
        <v>65421443</v>
      </c>
      <c r="F86" s="21">
        <f t="shared" si="11"/>
        <v>65234338.300000004</v>
      </c>
      <c r="G86" s="21">
        <f t="shared" si="11"/>
        <v>67730907.99000001</v>
      </c>
      <c r="H86" s="21">
        <f t="shared" si="11"/>
        <v>77914550.249999985</v>
      </c>
      <c r="I86" s="21">
        <f>+I73</f>
        <v>96688723.270000011</v>
      </c>
      <c r="J86" s="12"/>
      <c r="K86" s="12"/>
      <c r="L86" s="12"/>
      <c r="M86" s="12"/>
      <c r="N86" s="12"/>
    </row>
    <row r="87" spans="1:14" x14ac:dyDescent="0.25">
      <c r="A87" t="s">
        <v>99</v>
      </c>
    </row>
    <row r="88" spans="1:14" x14ac:dyDescent="0.25">
      <c r="A88" t="s">
        <v>97</v>
      </c>
    </row>
    <row r="89" spans="1:14" x14ac:dyDescent="0.25">
      <c r="A89" t="s">
        <v>98</v>
      </c>
    </row>
  </sheetData>
  <mergeCells count="5">
    <mergeCell ref="A1:N1"/>
    <mergeCell ref="A2:N2"/>
    <mergeCell ref="A3:N3"/>
    <mergeCell ref="A4:N4"/>
    <mergeCell ref="A5:N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Idania Tavera Abreu</cp:lastModifiedBy>
  <cp:lastPrinted>2018-08-08T19:52:41Z</cp:lastPrinted>
  <dcterms:created xsi:type="dcterms:W3CDTF">2018-04-17T18:57:16Z</dcterms:created>
  <dcterms:modified xsi:type="dcterms:W3CDTF">2018-08-09T19:20:57Z</dcterms:modified>
</cp:coreProperties>
</file>