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3"/>
  <c r="C15"/>
  <c r="C25"/>
  <c r="B80"/>
  <c r="B14"/>
  <c r="B13"/>
  <c r="B57"/>
  <c r="B53"/>
  <c r="B52"/>
  <c r="M51"/>
  <c r="N51"/>
  <c r="B39"/>
  <c r="B36"/>
  <c r="M35"/>
  <c r="N35"/>
  <c r="B34"/>
  <c r="B32"/>
  <c r="B31"/>
  <c r="B30"/>
  <c r="B29"/>
  <c r="B28"/>
  <c r="B27"/>
  <c r="B26"/>
  <c r="B23"/>
  <c r="B22"/>
  <c r="B21"/>
  <c r="B16"/>
  <c r="N15"/>
  <c r="M25"/>
  <c r="N25"/>
  <c r="B20"/>
  <c r="B19"/>
  <c r="B18"/>
  <c r="B17"/>
  <c r="M15"/>
  <c r="B10"/>
  <c r="B11"/>
  <c r="B12"/>
  <c r="N9"/>
  <c r="M9"/>
  <c r="B54"/>
  <c r="B55"/>
  <c r="B56"/>
  <c r="B37"/>
  <c r="B38"/>
  <c r="B33"/>
  <c r="L51"/>
  <c r="L35"/>
  <c r="L25"/>
  <c r="K15"/>
  <c r="L15"/>
  <c r="L9"/>
  <c r="K9"/>
  <c r="L73" l="1"/>
  <c r="L86" s="1"/>
  <c r="M73"/>
  <c r="M86" s="1"/>
  <c r="N73"/>
  <c r="N86" s="1"/>
  <c r="K51"/>
  <c r="K35"/>
  <c r="K25"/>
  <c r="J9"/>
  <c r="J25"/>
  <c r="J51"/>
  <c r="J35"/>
  <c r="J15"/>
  <c r="I9"/>
  <c r="B40"/>
  <c r="B41"/>
  <c r="B42"/>
  <c r="B43"/>
  <c r="B44"/>
  <c r="B45"/>
  <c r="B46"/>
  <c r="B47"/>
  <c r="B48"/>
  <c r="B49"/>
  <c r="B50"/>
  <c r="B58"/>
  <c r="B59"/>
  <c r="B60"/>
  <c r="B61"/>
  <c r="B62"/>
  <c r="B63"/>
  <c r="B64"/>
  <c r="B65"/>
  <c r="B66"/>
  <c r="B67"/>
  <c r="B68"/>
  <c r="B69"/>
  <c r="B70"/>
  <c r="B71"/>
  <c r="B72"/>
  <c r="B24"/>
  <c r="I51"/>
  <c r="I35"/>
  <c r="I25"/>
  <c r="I15"/>
  <c r="H9"/>
  <c r="D15"/>
  <c r="E15"/>
  <c r="F15"/>
  <c r="G15"/>
  <c r="H15"/>
  <c r="C9"/>
  <c r="D51"/>
  <c r="E51"/>
  <c r="F51"/>
  <c r="G51"/>
  <c r="H51"/>
  <c r="C35"/>
  <c r="B35" s="1"/>
  <c r="D35"/>
  <c r="E35"/>
  <c r="F35"/>
  <c r="G35"/>
  <c r="H35"/>
  <c r="D25"/>
  <c r="E25"/>
  <c r="F25"/>
  <c r="G25"/>
  <c r="H25"/>
  <c r="D9"/>
  <c r="E9"/>
  <c r="F9"/>
  <c r="G9"/>
  <c r="B74"/>
  <c r="B75"/>
  <c r="B76"/>
  <c r="B77"/>
  <c r="B78"/>
  <c r="B79"/>
  <c r="B81"/>
  <c r="B82"/>
  <c r="B83"/>
  <c r="B84"/>
  <c r="B85"/>
  <c r="D73" l="1"/>
  <c r="D86" s="1"/>
  <c r="F73"/>
  <c r="F86" s="1"/>
  <c r="J73"/>
  <c r="J86" s="1"/>
  <c r="I73"/>
  <c r="I86" s="1"/>
  <c r="H73"/>
  <c r="H86" s="1"/>
  <c r="B25"/>
  <c r="B51"/>
  <c r="B9"/>
  <c r="G73"/>
  <c r="G86" s="1"/>
  <c r="C73"/>
  <c r="C86" s="1"/>
  <c r="B15"/>
  <c r="E73"/>
  <c r="E86" s="1"/>
  <c r="K73"/>
  <c r="K86" s="1"/>
  <c r="U8"/>
  <c r="V8" s="1"/>
  <c r="W8" s="1"/>
  <c r="X8" s="1"/>
  <c r="Y8" s="1"/>
  <c r="AA8" s="1"/>
  <c r="T8"/>
  <c r="B73" l="1"/>
  <c r="B86" s="1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<sst xmlns="http://schemas.openxmlformats.org/spreadsheetml/2006/main" count="104" uniqueCount="104">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</sst>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0" fontId="6" fillId="4" borderId="0" xfId="3" applyNumberFormat="1" applyFont="1" applyFill="1" applyBorder="1"/>
    <xf numFmtId="39" fontId="1" fillId="2" borderId="2" xfId="0" applyNumberFormat="1" applyFont="1" applyFill="1" applyBorder="1" applyAlignment="1">
      <alignment horizontal="center" vertical="center" wrapText="1"/>
    </xf>
    <xf numFmtId="39" fontId="1" fillId="3" borderId="2" xfId="0" applyNumberFormat="1" applyFont="1" applyFill="1" applyBorder="1" applyAlignment="1">
      <alignment horizontal="center" vertical="center" wrapText="1"/>
    </xf>
    <xf numFmtId="40" fontId="5" fillId="4" borderId="0" xfId="3" applyNumberFormat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39" fontId="2" fillId="2" borderId="2" xfId="0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40" fontId="4" fillId="0" borderId="0" xfId="3" applyNumberFormat="1"/>
    <xf numFmtId="40" fontId="4" fillId="0" borderId="0" xfId="3" applyNumberFormat="1" applyBorder="1"/>
    <xf numFmtId="40" fontId="4" fillId="0" borderId="0" xfId="3" applyNumberFormat="1" applyFont="1" applyFill="1" applyBorder="1"/>
    <xf numFmtId="40" fontId="4" fillId="0" borderId="0" xfId="3" applyNumberFormat="1" applyFill="1" applyBorder="1"/>
    <xf numFmtId="40" fontId="4" fillId="0" borderId="0" xfId="3" applyNumberFormat="1" applyFont="1"/>
    <xf numFmtId="40" fontId="4" fillId="0" borderId="0" xfId="3" applyNumberFormat="1" applyFont="1" applyFill="1"/>
    <xf numFmtId="40" fontId="0" fillId="0" borderId="0" xfId="1" applyNumberFormat="1" applyFont="1"/>
    <xf numFmtId="40" fontId="0" fillId="0" borderId="0" xfId="0" applyNumberFormat="1"/>
    <xf numFmtId="40" fontId="6" fillId="0" borderId="0" xfId="3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66115</xdr:colOff>
      <xdr:row>4</xdr:row>
      <xdr:rowOff>118222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topLeftCell="B1" zoomScale="85" zoomScaleNormal="85" workbookViewId="0">
      <selection activeCell="G17" sqref="G17"/>
    </sheetView>
  </sheetViews>
  <sheetFormatPr baseColWidth="10" defaultColWidth="9.140625" defaultRowHeight="15"/>
  <cols>
    <col min="1" max="1" width="31.140625" customWidth="1"/>
    <col min="2" max="2" width="16.7109375" bestFit="1" customWidth="1"/>
    <col min="3" max="8" width="13.42578125" bestFit="1" customWidth="1"/>
    <col min="9" max="9" width="13.7109375" bestFit="1" customWidth="1"/>
    <col min="10" max="12" width="13.42578125" bestFit="1" customWidth="1"/>
    <col min="13" max="13" width="14.140625" bestFit="1" customWidth="1"/>
    <col min="14" max="14" width="15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35" t="s">
        <v>102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P1" s="7" t="s">
        <v>91</v>
      </c>
    </row>
    <row r="2" spans="1:27" ht="18.7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 s="12" t="s">
        <v>93</v>
      </c>
    </row>
    <row r="3" spans="1:27" ht="18.75">
      <c r="A3" s="35">
        <v>2019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P3" s="12" t="s">
        <v>94</v>
      </c>
    </row>
    <row r="4" spans="1:27" ht="15.75">
      <c r="A4" s="36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P4" s="12" t="s">
        <v>92</v>
      </c>
    </row>
    <row r="5" spans="1:27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P5" s="12" t="s">
        <v>95</v>
      </c>
    </row>
    <row r="6" spans="1:27" ht="6" customHeight="1">
      <c r="P6" s="12" t="s">
        <v>96</v>
      </c>
    </row>
    <row r="7" spans="1:27" ht="15.75">
      <c r="A7" s="10" t="s">
        <v>0</v>
      </c>
      <c r="B7" s="11" t="s">
        <v>101</v>
      </c>
      <c r="C7" s="11" t="s">
        <v>79</v>
      </c>
      <c r="D7" s="11" t="s">
        <v>80</v>
      </c>
      <c r="E7" s="11" t="s">
        <v>81</v>
      </c>
      <c r="F7" s="11" t="s">
        <v>82</v>
      </c>
      <c r="G7" s="11" t="s">
        <v>83</v>
      </c>
      <c r="H7" s="11" t="s">
        <v>84</v>
      </c>
      <c r="I7" s="11" t="s">
        <v>85</v>
      </c>
      <c r="J7" s="11" t="s">
        <v>86</v>
      </c>
      <c r="K7" s="11" t="s">
        <v>87</v>
      </c>
      <c r="L7" s="11" t="s">
        <v>88</v>
      </c>
      <c r="M7" s="11" t="s">
        <v>89</v>
      </c>
      <c r="N7" s="11" t="s">
        <v>90</v>
      </c>
      <c r="Z7" s="17">
        <f>SUM(R8:Z8)</f>
        <v>11.029108875781253</v>
      </c>
      <c r="AA7" s="17">
        <f>+Z7+AA8</f>
        <v>13.989108875781252</v>
      </c>
    </row>
    <row r="8" spans="1:27">
      <c r="A8" s="1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R8" s="14">
        <v>1</v>
      </c>
      <c r="S8" s="14">
        <v>1.05</v>
      </c>
      <c r="T8" s="14">
        <f>+S8*1.05</f>
        <v>1.1025</v>
      </c>
      <c r="U8" s="14">
        <f t="shared" ref="U8:Y8" si="0">+T8*1.05</f>
        <v>1.1576250000000001</v>
      </c>
      <c r="V8" s="14">
        <f t="shared" si="0"/>
        <v>1.2155062500000002</v>
      </c>
      <c r="W8" s="14">
        <f t="shared" si="0"/>
        <v>1.2762815625000004</v>
      </c>
      <c r="X8" s="14">
        <f t="shared" si="0"/>
        <v>1.3400956406250004</v>
      </c>
      <c r="Y8" s="14">
        <f t="shared" si="0"/>
        <v>1.4071004226562505</v>
      </c>
      <c r="Z8" s="14">
        <v>1.48</v>
      </c>
      <c r="AA8" s="14">
        <f>+Z8*2</f>
        <v>2.96</v>
      </c>
    </row>
    <row r="9" spans="1:27" ht="30">
      <c r="A9" s="3" t="s">
        <v>2</v>
      </c>
      <c r="B9" s="22">
        <f t="shared" ref="B9:B23" si="1">SUM(C9:N9)</f>
        <v>74457684.829999998</v>
      </c>
      <c r="C9" s="21">
        <f>+C10+C11+C12+C13+C14</f>
        <v>74457684.829999998</v>
      </c>
      <c r="D9" s="21">
        <f t="shared" ref="D9:G9" si="2">+D10+D11+D12+D13+D14</f>
        <v>0</v>
      </c>
      <c r="E9" s="21">
        <f t="shared" si="2"/>
        <v>0</v>
      </c>
      <c r="F9" s="21">
        <f t="shared" si="2"/>
        <v>0</v>
      </c>
      <c r="G9" s="21">
        <f t="shared" si="2"/>
        <v>0</v>
      </c>
      <c r="H9" s="21">
        <f t="shared" ref="H9:N9" si="3">+H10+H11+H12+H13+H14</f>
        <v>0</v>
      </c>
      <c r="I9" s="21">
        <f t="shared" si="3"/>
        <v>0</v>
      </c>
      <c r="J9" s="21">
        <f t="shared" si="3"/>
        <v>0</v>
      </c>
      <c r="K9" s="21">
        <f t="shared" si="3"/>
        <v>0</v>
      </c>
      <c r="L9" s="21">
        <f t="shared" si="3"/>
        <v>0</v>
      </c>
      <c r="M9" s="21">
        <f t="shared" si="3"/>
        <v>0</v>
      </c>
      <c r="N9" s="21">
        <f t="shared" si="3"/>
        <v>0</v>
      </c>
      <c r="R9" s="16"/>
    </row>
    <row r="10" spans="1:27">
      <c r="A10" s="6" t="s">
        <v>3</v>
      </c>
      <c r="B10" s="15">
        <f t="shared" si="1"/>
        <v>65649614.369999997</v>
      </c>
      <c r="C10" s="18">
        <v>65649614.369999997</v>
      </c>
      <c r="D10" s="18"/>
      <c r="E10" s="18"/>
      <c r="F10" s="18"/>
      <c r="G10" s="18"/>
      <c r="H10" s="18"/>
      <c r="I10" s="18"/>
      <c r="J10" s="26"/>
      <c r="K10" s="32"/>
      <c r="L10" s="32"/>
      <c r="M10" s="14"/>
      <c r="N10" s="14"/>
    </row>
    <row r="11" spans="1:27">
      <c r="A11" s="6" t="s">
        <v>4</v>
      </c>
      <c r="B11" s="15">
        <f t="shared" si="1"/>
        <v>7458431</v>
      </c>
      <c r="C11" s="18">
        <v>7458431</v>
      </c>
      <c r="D11" s="18"/>
      <c r="E11" s="18"/>
      <c r="F11" s="18"/>
      <c r="G11" s="18"/>
      <c r="H11" s="18"/>
      <c r="I11" s="18"/>
      <c r="J11" s="26"/>
      <c r="K11" s="33"/>
      <c r="L11" s="33"/>
      <c r="M11" s="33"/>
      <c r="N11" s="33"/>
    </row>
    <row r="12" spans="1:27" ht="30">
      <c r="A12" s="6" t="s">
        <v>37</v>
      </c>
      <c r="B12" s="15">
        <f t="shared" si="1"/>
        <v>37500</v>
      </c>
      <c r="C12" s="18">
        <v>37500</v>
      </c>
      <c r="D12" s="18"/>
      <c r="E12" s="18"/>
      <c r="F12" s="18"/>
      <c r="G12" s="18"/>
      <c r="H12" s="18"/>
      <c r="I12" s="18"/>
      <c r="J12" s="27"/>
      <c r="K12" s="33"/>
      <c r="L12" s="34"/>
      <c r="M12" s="33"/>
      <c r="N12" s="33"/>
    </row>
    <row r="13" spans="1:27" ht="30">
      <c r="A13" s="6" t="s">
        <v>5</v>
      </c>
      <c r="B13" s="15">
        <f t="shared" si="1"/>
        <v>0</v>
      </c>
      <c r="C13" s="18">
        <v>0</v>
      </c>
      <c r="D13" s="18"/>
      <c r="E13" s="18"/>
      <c r="F13" s="18"/>
      <c r="G13" s="18"/>
      <c r="H13" s="18"/>
      <c r="I13" s="18"/>
      <c r="K13" s="30"/>
    </row>
    <row r="14" spans="1:27" ht="30">
      <c r="A14" s="6" t="s">
        <v>6</v>
      </c>
      <c r="B14" s="15">
        <f t="shared" si="1"/>
        <v>1312139.46</v>
      </c>
      <c r="C14" s="18">
        <v>1312139.46</v>
      </c>
      <c r="D14" s="18"/>
      <c r="E14" s="18"/>
      <c r="F14" s="18"/>
      <c r="G14" s="18"/>
      <c r="H14" s="18"/>
      <c r="I14" s="18"/>
      <c r="J14" s="26"/>
      <c r="K14" s="33"/>
      <c r="L14" s="33"/>
      <c r="M14" s="33"/>
      <c r="N14" s="33"/>
    </row>
    <row r="15" spans="1:27" ht="26.25" customHeight="1">
      <c r="A15" s="3" t="s">
        <v>7</v>
      </c>
      <c r="B15" s="23">
        <f t="shared" si="1"/>
        <v>9572148.5800000001</v>
      </c>
      <c r="C15" s="21">
        <f>+C16+C17+C18+C19+C20+C21+C22+C23+C24</f>
        <v>9572148.5800000001</v>
      </c>
      <c r="D15" s="21">
        <f t="shared" ref="D15:I15" si="4">+D16+D17+D18+D19+D20+D21+D22+D23</f>
        <v>0</v>
      </c>
      <c r="E15" s="21">
        <f t="shared" si="4"/>
        <v>0</v>
      </c>
      <c r="F15" s="21">
        <f t="shared" si="4"/>
        <v>0</v>
      </c>
      <c r="G15" s="21">
        <f t="shared" si="4"/>
        <v>0</v>
      </c>
      <c r="H15" s="21">
        <f t="shared" si="4"/>
        <v>0</v>
      </c>
      <c r="I15" s="21">
        <f t="shared" si="4"/>
        <v>0</v>
      </c>
      <c r="J15" s="21">
        <f>+J16+J17+J18+J19+J20+J21+J22+J23</f>
        <v>0</v>
      </c>
      <c r="K15" s="21">
        <f>+K16+K17+K18+K19+K20+K21+K22+K23</f>
        <v>0</v>
      </c>
      <c r="L15" s="21">
        <f>+L16+L17+L18+L19+L20+L21+L22+L23</f>
        <v>0</v>
      </c>
      <c r="M15" s="21">
        <f>+M16+M17+M18+M19+M20+M21+M22+M23</f>
        <v>0</v>
      </c>
      <c r="N15" s="21">
        <f>+N16+N17+N18+N19+N20+N21+N22+N23</f>
        <v>0</v>
      </c>
    </row>
    <row r="16" spans="1:27">
      <c r="A16" s="6" t="s">
        <v>8</v>
      </c>
      <c r="B16" s="15">
        <f t="shared" si="1"/>
        <v>2159972.88</v>
      </c>
      <c r="C16" s="18">
        <v>2159972.88</v>
      </c>
      <c r="D16" s="18"/>
      <c r="E16" s="18"/>
      <c r="F16" s="18"/>
      <c r="G16" s="18"/>
      <c r="H16" s="18"/>
      <c r="I16" s="18"/>
      <c r="J16" s="26"/>
      <c r="K16" s="33"/>
      <c r="L16" s="33"/>
      <c r="M16" s="33"/>
      <c r="N16" s="33"/>
    </row>
    <row r="17" spans="1:14" ht="45">
      <c r="A17" s="6" t="s">
        <v>9</v>
      </c>
      <c r="B17" s="15">
        <f t="shared" si="1"/>
        <v>426880.23</v>
      </c>
      <c r="C17" s="18">
        <v>426880.23</v>
      </c>
      <c r="D17" s="18"/>
      <c r="E17" s="18"/>
      <c r="F17" s="18"/>
      <c r="G17" s="18"/>
      <c r="H17" s="18"/>
      <c r="I17" s="18"/>
      <c r="J17" s="26"/>
      <c r="K17" s="33"/>
      <c r="N17" s="33"/>
    </row>
    <row r="18" spans="1:14">
      <c r="A18" s="6" t="s">
        <v>10</v>
      </c>
      <c r="B18" s="15">
        <f t="shared" si="1"/>
        <v>443509.8</v>
      </c>
      <c r="C18" s="18">
        <v>443509.8</v>
      </c>
      <c r="D18" s="18"/>
      <c r="E18" s="18"/>
      <c r="F18" s="18"/>
      <c r="G18" s="18"/>
      <c r="H18" s="18"/>
      <c r="I18" s="18"/>
      <c r="J18" s="26"/>
      <c r="K18" s="33"/>
      <c r="L18" s="33"/>
      <c r="M18" s="33"/>
      <c r="N18" s="33"/>
    </row>
    <row r="19" spans="1:14" ht="18" customHeight="1">
      <c r="A19" s="6" t="s">
        <v>11</v>
      </c>
      <c r="B19" s="15">
        <f t="shared" si="1"/>
        <v>40000</v>
      </c>
      <c r="C19" s="18">
        <v>40000</v>
      </c>
      <c r="D19" s="18"/>
      <c r="E19" s="18"/>
      <c r="F19" s="18"/>
      <c r="G19" s="18"/>
      <c r="H19" s="18"/>
      <c r="I19" s="18"/>
      <c r="J19" s="26"/>
      <c r="K19" s="33"/>
      <c r="L19" s="33"/>
      <c r="M19" s="33"/>
      <c r="N19" s="33"/>
    </row>
    <row r="20" spans="1:14">
      <c r="A20" s="6" t="s">
        <v>12</v>
      </c>
      <c r="B20" s="15">
        <f t="shared" si="1"/>
        <v>536582.06000000006</v>
      </c>
      <c r="C20" s="18">
        <v>536582.06000000006</v>
      </c>
      <c r="D20" s="18"/>
      <c r="E20" s="18"/>
      <c r="F20" s="18"/>
      <c r="G20" s="18"/>
      <c r="H20" s="18"/>
      <c r="I20" s="18"/>
      <c r="J20" s="26"/>
      <c r="K20" s="33"/>
      <c r="L20" s="33"/>
      <c r="M20" s="33"/>
      <c r="N20" s="33"/>
    </row>
    <row r="21" spans="1:14">
      <c r="A21" s="6" t="s">
        <v>13</v>
      </c>
      <c r="B21" s="15">
        <f t="shared" si="1"/>
        <v>20646.2</v>
      </c>
      <c r="C21" s="18">
        <v>20646.2</v>
      </c>
      <c r="D21" s="18"/>
      <c r="E21" s="18"/>
      <c r="F21" s="18"/>
      <c r="G21" s="18"/>
      <c r="H21" s="18"/>
      <c r="I21" s="18"/>
      <c r="J21" s="26"/>
      <c r="L21" s="33"/>
      <c r="M21" s="33"/>
    </row>
    <row r="22" spans="1:14" ht="60">
      <c r="A22" s="6" t="s">
        <v>14</v>
      </c>
      <c r="B22" s="15">
        <f t="shared" si="1"/>
        <v>20128.490000000002</v>
      </c>
      <c r="C22" s="18">
        <v>20128.490000000002</v>
      </c>
      <c r="D22" s="18"/>
      <c r="E22" s="18"/>
      <c r="F22" s="18"/>
      <c r="G22" s="18"/>
      <c r="H22" s="18"/>
      <c r="I22" s="18"/>
      <c r="J22" s="26"/>
      <c r="K22" s="33"/>
      <c r="L22" s="34"/>
      <c r="M22" s="33"/>
      <c r="N22" s="33"/>
    </row>
    <row r="23" spans="1:14" ht="45">
      <c r="A23" s="6" t="s">
        <v>15</v>
      </c>
      <c r="B23" s="15">
        <f t="shared" si="1"/>
        <v>2629818.92</v>
      </c>
      <c r="C23" s="18">
        <v>2629818.92</v>
      </c>
      <c r="D23" s="18"/>
      <c r="E23" s="18"/>
      <c r="F23" s="18"/>
      <c r="G23" s="18"/>
      <c r="H23" s="18"/>
      <c r="I23" s="18"/>
      <c r="J23" s="26"/>
      <c r="K23" s="33"/>
      <c r="L23" s="33"/>
      <c r="M23" s="33"/>
      <c r="N23" s="33"/>
    </row>
    <row r="24" spans="1:14" ht="45">
      <c r="A24" s="6" t="s">
        <v>38</v>
      </c>
      <c r="B24" s="15">
        <f t="shared" ref="B24" si="5">SUM(C24:I24)</f>
        <v>3294610</v>
      </c>
      <c r="C24" s="18">
        <v>3294610</v>
      </c>
      <c r="D24" s="18"/>
      <c r="E24" s="18"/>
      <c r="F24" s="18"/>
      <c r="G24" s="18"/>
      <c r="H24" s="18"/>
      <c r="I24" s="18"/>
    </row>
    <row r="25" spans="1:14" ht="15.75">
      <c r="A25" s="3" t="s">
        <v>16</v>
      </c>
      <c r="B25" s="23">
        <f t="shared" ref="B25:B32" si="6">SUM(C25:N25)</f>
        <v>7132386.6100000003</v>
      </c>
      <c r="C25" s="21">
        <f>+C26+C27+C28+C29+C30+C31+C32+C33+C34</f>
        <v>7132386.6100000003</v>
      </c>
      <c r="D25" s="21">
        <f t="shared" ref="D25:I25" si="7">+D26+D27+D28+D29+D30+D31+D32+D33+D34</f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>+J26+J27+J28+J29+J30+J31+J32+J33+J34</f>
        <v>0</v>
      </c>
      <c r="K25" s="21">
        <f>+K26+K27+K28+K29+K30+K31+K32+K33+K34</f>
        <v>0</v>
      </c>
      <c r="L25" s="21">
        <f>+L26+L27+L28+L29+L30+L31+L32+L33+L34</f>
        <v>0</v>
      </c>
      <c r="M25" s="21">
        <f t="shared" ref="M25:N25" si="8">+M26+M27+M28+M29+M30+M31+M32+M33+M34</f>
        <v>0</v>
      </c>
      <c r="N25" s="21">
        <f t="shared" si="8"/>
        <v>0</v>
      </c>
    </row>
    <row r="26" spans="1:14" ht="30">
      <c r="A26" s="6" t="s">
        <v>17</v>
      </c>
      <c r="B26" s="15">
        <f t="shared" si="6"/>
        <v>3840273.33</v>
      </c>
      <c r="C26" s="18">
        <v>3840273.33</v>
      </c>
      <c r="D26" s="18"/>
      <c r="E26" s="18"/>
      <c r="F26" s="18"/>
      <c r="G26" s="18"/>
      <c r="H26" s="18"/>
      <c r="I26" s="18"/>
      <c r="J26" s="26"/>
      <c r="K26" s="33"/>
      <c r="L26" s="33"/>
      <c r="M26" s="33"/>
      <c r="N26" s="33"/>
    </row>
    <row r="27" spans="1:14">
      <c r="A27" s="6" t="s">
        <v>18</v>
      </c>
      <c r="B27" s="15">
        <f t="shared" si="6"/>
        <v>636174.96</v>
      </c>
      <c r="C27" s="18">
        <v>636174.96</v>
      </c>
      <c r="D27" s="18"/>
      <c r="E27" s="18"/>
      <c r="F27" s="18"/>
      <c r="G27" s="18"/>
      <c r="H27" s="18"/>
      <c r="I27" s="18"/>
      <c r="J27" s="28"/>
      <c r="K27" s="33"/>
      <c r="L27" s="33"/>
      <c r="M27" s="33"/>
      <c r="N27" s="33"/>
    </row>
    <row r="28" spans="1:14" ht="30">
      <c r="A28" s="6" t="s">
        <v>19</v>
      </c>
      <c r="B28" s="15">
        <f t="shared" si="6"/>
        <v>181595.7</v>
      </c>
      <c r="C28" s="18">
        <v>181595.7</v>
      </c>
      <c r="D28" s="18"/>
      <c r="E28" s="18"/>
      <c r="F28" s="18"/>
      <c r="G28" s="18"/>
      <c r="H28" s="18"/>
      <c r="I28" s="18"/>
      <c r="J28" s="29"/>
      <c r="K28" s="33"/>
      <c r="L28" s="18"/>
      <c r="M28" s="33"/>
      <c r="N28" s="33"/>
    </row>
    <row r="29" spans="1:14" ht="30">
      <c r="A29" s="6" t="s">
        <v>20</v>
      </c>
      <c r="B29" s="15">
        <f t="shared" si="6"/>
        <v>0</v>
      </c>
      <c r="C29" s="18">
        <v>0</v>
      </c>
      <c r="D29" s="18"/>
      <c r="E29" s="18"/>
      <c r="F29" s="18"/>
      <c r="G29" s="18"/>
      <c r="H29" s="18"/>
      <c r="I29" s="18"/>
      <c r="L29" s="33"/>
      <c r="M29" s="33"/>
      <c r="N29" s="33"/>
    </row>
    <row r="30" spans="1:14" ht="30">
      <c r="A30" s="6" t="s">
        <v>21</v>
      </c>
      <c r="B30" s="15">
        <f t="shared" si="6"/>
        <v>239889.64</v>
      </c>
      <c r="C30" s="18">
        <v>239889.64</v>
      </c>
      <c r="D30" s="18"/>
      <c r="E30" s="18"/>
      <c r="F30" s="18"/>
      <c r="G30" s="18"/>
      <c r="H30" s="18"/>
      <c r="I30" s="18"/>
      <c r="J30" s="28"/>
      <c r="K30" s="33"/>
      <c r="L30" s="33"/>
      <c r="M30" s="33"/>
      <c r="N30" s="33"/>
    </row>
    <row r="31" spans="1:14" ht="45">
      <c r="A31" s="6" t="s">
        <v>22</v>
      </c>
      <c r="B31" s="15">
        <f t="shared" si="6"/>
        <v>173763.25</v>
      </c>
      <c r="C31" s="18">
        <v>173763.25</v>
      </c>
      <c r="D31" s="18"/>
      <c r="E31" s="18"/>
      <c r="F31" s="18"/>
      <c r="G31" s="18"/>
      <c r="H31" s="18"/>
      <c r="I31" s="18"/>
      <c r="J31" s="28"/>
      <c r="K31" s="33"/>
      <c r="L31" s="33"/>
      <c r="M31" s="33"/>
      <c r="N31" s="33"/>
    </row>
    <row r="32" spans="1:14" ht="45">
      <c r="A32" s="6" t="s">
        <v>23</v>
      </c>
      <c r="B32" s="15">
        <f t="shared" si="6"/>
        <v>1807352.52</v>
      </c>
      <c r="C32" s="18">
        <v>1807352.52</v>
      </c>
      <c r="D32" s="18"/>
      <c r="E32" s="18"/>
      <c r="F32" s="18"/>
      <c r="G32" s="18"/>
      <c r="H32" s="18"/>
      <c r="I32" s="18"/>
      <c r="J32" s="28"/>
      <c r="K32" s="33"/>
      <c r="L32" s="33"/>
      <c r="M32" s="33"/>
      <c r="N32" s="33"/>
    </row>
    <row r="33" spans="1:14" ht="60">
      <c r="A33" s="6" t="s">
        <v>39</v>
      </c>
      <c r="B33" s="15">
        <f t="shared" ref="B33" si="9">SUM(C33:L33)</f>
        <v>0</v>
      </c>
      <c r="C33" s="18"/>
      <c r="D33" s="18"/>
      <c r="E33" s="18"/>
      <c r="F33" s="18"/>
      <c r="G33" s="18"/>
      <c r="H33" s="18"/>
      <c r="I33" s="18"/>
    </row>
    <row r="34" spans="1:14" ht="23.25" customHeight="1">
      <c r="A34" s="6" t="s">
        <v>24</v>
      </c>
      <c r="B34" s="15">
        <f>SUM(C34:N34)</f>
        <v>253337.21</v>
      </c>
      <c r="C34" s="18">
        <v>253337.21</v>
      </c>
      <c r="D34" s="18"/>
      <c r="E34" s="18"/>
      <c r="F34" s="18"/>
      <c r="G34" s="18"/>
      <c r="H34" s="18"/>
      <c r="I34" s="18"/>
      <c r="J34" s="26"/>
      <c r="K34" s="33"/>
      <c r="L34" s="33"/>
      <c r="M34" s="33"/>
      <c r="N34" s="33"/>
    </row>
    <row r="35" spans="1:14" ht="22.5" customHeight="1">
      <c r="A35" s="3" t="s">
        <v>25</v>
      </c>
      <c r="B35" s="23">
        <f>SUM(C35:N35)</f>
        <v>226840</v>
      </c>
      <c r="C35" s="22">
        <f t="shared" ref="C35:N35" si="10">+C36+C39</f>
        <v>226840</v>
      </c>
      <c r="D35" s="22">
        <f t="shared" si="10"/>
        <v>0</v>
      </c>
      <c r="E35" s="22">
        <f t="shared" si="10"/>
        <v>0</v>
      </c>
      <c r="F35" s="22">
        <f t="shared" si="10"/>
        <v>0</v>
      </c>
      <c r="G35" s="22">
        <f t="shared" si="10"/>
        <v>0</v>
      </c>
      <c r="H35" s="22">
        <f t="shared" si="10"/>
        <v>0</v>
      </c>
      <c r="I35" s="22">
        <f t="shared" si="10"/>
        <v>0</v>
      </c>
      <c r="J35" s="22">
        <f t="shared" si="10"/>
        <v>0</v>
      </c>
      <c r="K35" s="22">
        <f t="shared" si="10"/>
        <v>0</v>
      </c>
      <c r="L35" s="22">
        <f t="shared" si="10"/>
        <v>0</v>
      </c>
      <c r="M35" s="22">
        <f t="shared" si="10"/>
        <v>0</v>
      </c>
      <c r="N35" s="22">
        <f t="shared" si="10"/>
        <v>0</v>
      </c>
    </row>
    <row r="36" spans="1:14" ht="45">
      <c r="A36" s="6" t="s">
        <v>26</v>
      </c>
      <c r="B36" s="15">
        <f>SUM(C36:N36)</f>
        <v>191840</v>
      </c>
      <c r="C36" s="18">
        <v>191840</v>
      </c>
      <c r="D36" s="18"/>
      <c r="E36" s="18"/>
      <c r="F36" s="18"/>
      <c r="G36" s="18"/>
      <c r="H36" s="18"/>
      <c r="I36" s="18"/>
      <c r="J36" s="26"/>
      <c r="K36" s="33"/>
      <c r="L36" s="33"/>
      <c r="M36" s="33"/>
      <c r="N36" s="33"/>
    </row>
    <row r="37" spans="1:14" ht="45">
      <c r="A37" s="6" t="s">
        <v>40</v>
      </c>
      <c r="B37" s="15">
        <f t="shared" ref="B37:B38" si="11">SUM(C37:L37)</f>
        <v>0</v>
      </c>
      <c r="C37" s="18"/>
      <c r="D37" s="18"/>
      <c r="E37" s="18"/>
      <c r="F37" s="18"/>
      <c r="G37" s="18"/>
      <c r="H37" s="18"/>
      <c r="I37" s="18"/>
    </row>
    <row r="38" spans="1:14" ht="45">
      <c r="A38" s="6" t="s">
        <v>41</v>
      </c>
      <c r="B38" s="15">
        <f t="shared" si="11"/>
        <v>0</v>
      </c>
      <c r="C38" s="18"/>
      <c r="D38" s="18"/>
      <c r="E38" s="18"/>
      <c r="F38" s="18"/>
      <c r="G38" s="18"/>
      <c r="H38" s="18"/>
      <c r="I38" s="18"/>
    </row>
    <row r="39" spans="1:14" ht="45">
      <c r="A39" s="6" t="s">
        <v>42</v>
      </c>
      <c r="B39" s="15">
        <f>SUM(C39:N39)</f>
        <v>35000</v>
      </c>
      <c r="C39" s="18">
        <v>35000</v>
      </c>
      <c r="D39" s="18"/>
      <c r="E39" s="18"/>
      <c r="F39" s="18"/>
      <c r="G39" s="18"/>
      <c r="H39" s="18"/>
      <c r="I39" s="18"/>
      <c r="J39" s="30"/>
      <c r="K39" s="18"/>
      <c r="L39" s="18"/>
      <c r="M39" s="18"/>
      <c r="N39" s="18"/>
    </row>
    <row r="40" spans="1:14" ht="45">
      <c r="A40" s="6" t="s">
        <v>43</v>
      </c>
      <c r="B40" s="15">
        <f t="shared" ref="B40:B72" si="12">SUM(C40:I40)</f>
        <v>0</v>
      </c>
      <c r="C40" s="18"/>
      <c r="D40" s="18"/>
      <c r="E40" s="18"/>
      <c r="F40" s="18"/>
      <c r="G40" s="18"/>
      <c r="H40" s="18"/>
      <c r="I40" s="18"/>
    </row>
    <row r="41" spans="1:14" ht="45">
      <c r="A41" s="6" t="s">
        <v>27</v>
      </c>
      <c r="B41" s="15">
        <f t="shared" si="12"/>
        <v>0</v>
      </c>
      <c r="C41" s="18"/>
      <c r="D41" s="18"/>
      <c r="E41" s="18"/>
      <c r="F41" s="18"/>
      <c r="G41" s="18"/>
      <c r="H41" s="18"/>
      <c r="I41" s="18"/>
    </row>
    <row r="42" spans="1:14" ht="45">
      <c r="A42" s="6" t="s">
        <v>44</v>
      </c>
      <c r="B42" s="15">
        <f t="shared" si="12"/>
        <v>0</v>
      </c>
      <c r="C42" s="18"/>
      <c r="D42" s="18"/>
      <c r="E42" s="18"/>
      <c r="F42" s="18"/>
      <c r="G42" s="18"/>
      <c r="H42" s="18"/>
      <c r="I42" s="18"/>
    </row>
    <row r="43" spans="1:14" ht="30">
      <c r="A43" s="3" t="s">
        <v>45</v>
      </c>
      <c r="B43" s="15">
        <f t="shared" si="12"/>
        <v>0</v>
      </c>
      <c r="C43" s="18"/>
      <c r="D43" s="18"/>
      <c r="E43" s="18"/>
      <c r="F43" s="18"/>
      <c r="G43" s="18"/>
      <c r="H43" s="18"/>
      <c r="I43" s="18"/>
    </row>
    <row r="44" spans="1:14" ht="30">
      <c r="A44" s="6" t="s">
        <v>46</v>
      </c>
      <c r="B44" s="15">
        <f t="shared" si="12"/>
        <v>0</v>
      </c>
      <c r="C44" s="18"/>
      <c r="D44" s="18"/>
      <c r="E44" s="18"/>
      <c r="F44" s="18"/>
      <c r="G44" s="18"/>
      <c r="H44" s="18"/>
      <c r="I44" s="18"/>
    </row>
    <row r="45" spans="1:14" ht="45">
      <c r="A45" s="6" t="s">
        <v>47</v>
      </c>
      <c r="B45" s="15">
        <f t="shared" si="12"/>
        <v>0</v>
      </c>
      <c r="C45" s="18"/>
      <c r="D45" s="18"/>
      <c r="E45" s="18"/>
      <c r="F45" s="18"/>
      <c r="G45" s="18"/>
      <c r="H45" s="18"/>
      <c r="I45" s="18"/>
    </row>
    <row r="46" spans="1:14" ht="45">
      <c r="A46" s="6" t="s">
        <v>48</v>
      </c>
      <c r="B46" s="15">
        <f t="shared" si="12"/>
        <v>0</v>
      </c>
      <c r="C46" s="18"/>
      <c r="D46" s="18"/>
      <c r="E46" s="18"/>
      <c r="F46" s="18"/>
      <c r="G46" s="18"/>
      <c r="H46" s="18"/>
      <c r="I46" s="18"/>
    </row>
    <row r="47" spans="1:14" ht="45">
      <c r="A47" s="6" t="s">
        <v>49</v>
      </c>
      <c r="B47" s="15">
        <f t="shared" si="12"/>
        <v>0</v>
      </c>
      <c r="C47" s="18"/>
      <c r="D47" s="18"/>
      <c r="E47" s="18"/>
      <c r="F47" s="18"/>
      <c r="G47" s="18"/>
      <c r="H47" s="18"/>
      <c r="I47" s="18"/>
    </row>
    <row r="48" spans="1:14" ht="45">
      <c r="A48" s="6" t="s">
        <v>50</v>
      </c>
      <c r="B48" s="15">
        <f t="shared" si="12"/>
        <v>0</v>
      </c>
      <c r="C48" s="18"/>
      <c r="D48" s="18"/>
      <c r="E48" s="18"/>
      <c r="F48" s="18"/>
      <c r="G48" s="18"/>
      <c r="H48" s="18"/>
      <c r="I48" s="18"/>
    </row>
    <row r="49" spans="1:14" ht="30">
      <c r="A49" s="6" t="s">
        <v>51</v>
      </c>
      <c r="B49" s="15">
        <f t="shared" si="12"/>
        <v>0</v>
      </c>
      <c r="C49" s="18"/>
      <c r="D49" s="18"/>
      <c r="E49" s="18"/>
      <c r="F49" s="18"/>
      <c r="G49" s="18"/>
      <c r="H49" s="18"/>
      <c r="I49" s="18"/>
    </row>
    <row r="50" spans="1:14" ht="45">
      <c r="A50" s="6" t="s">
        <v>52</v>
      </c>
      <c r="B50" s="15">
        <f t="shared" si="12"/>
        <v>0</v>
      </c>
      <c r="C50" s="18"/>
      <c r="D50" s="18"/>
      <c r="E50" s="18"/>
      <c r="F50" s="18"/>
      <c r="G50" s="18"/>
      <c r="H50" s="18"/>
      <c r="I50" s="18"/>
    </row>
    <row r="51" spans="1:14" ht="30">
      <c r="A51" s="3" t="s">
        <v>28</v>
      </c>
      <c r="B51" s="23">
        <f>SUM(C51:N51)</f>
        <v>1668654.6</v>
      </c>
      <c r="C51" s="22">
        <f>+C52+C57+C60+C54</f>
        <v>1668654.6</v>
      </c>
      <c r="D51" s="22">
        <f t="shared" ref="D51:H51" si="13">+D52+D57</f>
        <v>0</v>
      </c>
      <c r="E51" s="22">
        <f t="shared" si="13"/>
        <v>0</v>
      </c>
      <c r="F51" s="22">
        <f t="shared" si="13"/>
        <v>0</v>
      </c>
      <c r="G51" s="22">
        <f t="shared" si="13"/>
        <v>0</v>
      </c>
      <c r="H51" s="22">
        <f t="shared" si="13"/>
        <v>0</v>
      </c>
      <c r="I51" s="25">
        <f>+I52+I57+I53</f>
        <v>0</v>
      </c>
      <c r="J51" s="25">
        <f>+J52+J57+J53</f>
        <v>0</v>
      </c>
      <c r="K51" s="25">
        <f>+K52+K57+K53</f>
        <v>0</v>
      </c>
      <c r="L51" s="25">
        <f>+L52+L57+L53</f>
        <v>0</v>
      </c>
      <c r="M51" s="25">
        <f t="shared" ref="M51:N51" si="14">+M52+M57+M53</f>
        <v>0</v>
      </c>
      <c r="N51" s="25">
        <f t="shared" si="14"/>
        <v>0</v>
      </c>
    </row>
    <row r="52" spans="1:14">
      <c r="A52" s="6" t="s">
        <v>29</v>
      </c>
      <c r="B52" s="15">
        <f>SUM(C52:N52)</f>
        <v>1454580.1</v>
      </c>
      <c r="C52" s="18">
        <v>1454580.1</v>
      </c>
      <c r="D52" s="18"/>
      <c r="E52" s="18"/>
      <c r="F52" s="18"/>
      <c r="G52" s="18"/>
      <c r="H52" s="18"/>
      <c r="I52" s="18"/>
      <c r="J52" s="30"/>
      <c r="L52" s="33"/>
      <c r="M52" s="33"/>
      <c r="N52" s="33"/>
    </row>
    <row r="53" spans="1:14" ht="30">
      <c r="A53" s="6" t="s">
        <v>30</v>
      </c>
      <c r="B53" s="15">
        <f>SUM(C53:N53)</f>
        <v>0</v>
      </c>
      <c r="C53" s="18"/>
      <c r="D53" s="18"/>
      <c r="E53" s="18"/>
      <c r="F53" s="18"/>
      <c r="G53" s="18"/>
      <c r="H53" s="18"/>
      <c r="I53" s="18"/>
      <c r="J53" s="31"/>
    </row>
    <row r="54" spans="1:14" ht="45">
      <c r="A54" s="6" t="s">
        <v>31</v>
      </c>
      <c r="B54" s="15">
        <f t="shared" ref="B54:B56" si="15">SUM(C54:L54)</f>
        <v>66574.5</v>
      </c>
      <c r="C54" s="18">
        <v>66574.5</v>
      </c>
      <c r="D54" s="18"/>
      <c r="E54" s="18"/>
      <c r="F54" s="18"/>
      <c r="G54" s="18"/>
      <c r="H54" s="18"/>
    </row>
    <row r="55" spans="1:14" ht="45">
      <c r="A55" s="6" t="s">
        <v>32</v>
      </c>
      <c r="B55" s="15">
        <f t="shared" si="15"/>
        <v>0</v>
      </c>
      <c r="C55" s="18"/>
      <c r="D55" s="18"/>
      <c r="E55" s="18"/>
      <c r="F55" s="18"/>
      <c r="G55" s="18"/>
      <c r="H55" s="18"/>
    </row>
    <row r="56" spans="1:14" ht="30">
      <c r="A56" s="6" t="s">
        <v>33</v>
      </c>
      <c r="B56" s="15">
        <f t="shared" si="15"/>
        <v>0</v>
      </c>
      <c r="C56" s="18"/>
      <c r="D56" s="18"/>
      <c r="E56" s="18"/>
      <c r="F56" s="18"/>
      <c r="G56" s="18"/>
      <c r="H56" s="18"/>
    </row>
    <row r="57" spans="1:14" ht="30">
      <c r="A57" s="6" t="s">
        <v>53</v>
      </c>
      <c r="B57" s="15">
        <f>SUM(C57:N57)</f>
        <v>0</v>
      </c>
      <c r="C57" s="18"/>
      <c r="D57" s="18"/>
      <c r="E57" s="18"/>
      <c r="F57" s="18"/>
      <c r="G57" s="18"/>
      <c r="H57" s="18"/>
      <c r="L57" s="33"/>
    </row>
    <row r="58" spans="1:14" ht="30">
      <c r="A58" s="6" t="s">
        <v>54</v>
      </c>
      <c r="B58" s="15">
        <f t="shared" si="12"/>
        <v>0</v>
      </c>
      <c r="C58" s="18"/>
      <c r="D58" s="18"/>
      <c r="E58" s="18"/>
      <c r="F58" s="18"/>
      <c r="G58" s="18"/>
      <c r="H58" s="18"/>
      <c r="I58" s="18"/>
    </row>
    <row r="59" spans="1:14">
      <c r="A59" s="6" t="s">
        <v>34</v>
      </c>
      <c r="B59" s="15">
        <f t="shared" si="12"/>
        <v>0</v>
      </c>
      <c r="C59" s="18"/>
      <c r="D59" s="18"/>
      <c r="E59" s="18"/>
      <c r="F59" s="18"/>
      <c r="G59" s="18"/>
      <c r="H59" s="18"/>
      <c r="I59" s="18"/>
    </row>
    <row r="60" spans="1:14" ht="60">
      <c r="A60" s="6" t="s">
        <v>55</v>
      </c>
      <c r="B60" s="15">
        <f t="shared" si="12"/>
        <v>147500</v>
      </c>
      <c r="C60" s="18">
        <v>147500</v>
      </c>
      <c r="D60" s="18"/>
      <c r="E60" s="18"/>
      <c r="F60" s="18"/>
      <c r="G60" s="18"/>
      <c r="H60" s="18"/>
      <c r="I60" s="18"/>
    </row>
    <row r="61" spans="1:14">
      <c r="A61" s="3" t="s">
        <v>56</v>
      </c>
      <c r="B61" s="15">
        <f t="shared" si="12"/>
        <v>0</v>
      </c>
      <c r="C61" s="18"/>
      <c r="D61" s="18"/>
      <c r="E61" s="18"/>
      <c r="F61" s="18"/>
      <c r="G61" s="18"/>
      <c r="H61" s="18"/>
      <c r="I61" s="18"/>
    </row>
    <row r="62" spans="1:14" ht="30">
      <c r="A62" s="6" t="s">
        <v>57</v>
      </c>
      <c r="B62" s="15">
        <f t="shared" si="12"/>
        <v>0</v>
      </c>
      <c r="C62" s="18"/>
      <c r="D62" s="18"/>
      <c r="E62" s="18"/>
      <c r="F62" s="18"/>
      <c r="G62" s="18"/>
      <c r="H62" s="18"/>
      <c r="I62" s="18"/>
    </row>
    <row r="63" spans="1:14">
      <c r="A63" s="6" t="s">
        <v>58</v>
      </c>
      <c r="B63" s="15">
        <f t="shared" si="12"/>
        <v>0</v>
      </c>
      <c r="C63" s="18"/>
      <c r="D63" s="18"/>
      <c r="E63" s="18"/>
      <c r="F63" s="18"/>
      <c r="G63" s="18"/>
      <c r="H63" s="18"/>
      <c r="I63" s="18"/>
    </row>
    <row r="64" spans="1:14" ht="30">
      <c r="A64" s="6" t="s">
        <v>59</v>
      </c>
      <c r="B64" s="15">
        <f t="shared" si="12"/>
        <v>0</v>
      </c>
      <c r="C64" s="18"/>
      <c r="D64" s="18"/>
      <c r="E64" s="18"/>
      <c r="F64" s="18"/>
      <c r="G64" s="18"/>
      <c r="H64" s="18"/>
      <c r="I64" s="18"/>
    </row>
    <row r="65" spans="1:14" ht="60">
      <c r="A65" s="6" t="s">
        <v>60</v>
      </c>
      <c r="B65" s="15">
        <f t="shared" si="12"/>
        <v>0</v>
      </c>
      <c r="C65" s="18"/>
      <c r="D65" s="18"/>
      <c r="E65" s="18"/>
      <c r="F65" s="18"/>
      <c r="G65" s="18"/>
      <c r="H65" s="18"/>
      <c r="I65" s="18"/>
    </row>
    <row r="66" spans="1:14" ht="45">
      <c r="A66" s="3" t="s">
        <v>61</v>
      </c>
      <c r="B66" s="15">
        <f t="shared" si="12"/>
        <v>0</v>
      </c>
      <c r="C66" s="18"/>
      <c r="D66" s="18"/>
      <c r="E66" s="18"/>
      <c r="F66" s="18"/>
      <c r="G66" s="18"/>
      <c r="H66" s="18"/>
      <c r="I66" s="18"/>
    </row>
    <row r="67" spans="1:14" ht="30">
      <c r="A67" s="6" t="s">
        <v>62</v>
      </c>
      <c r="B67" s="15">
        <f t="shared" si="12"/>
        <v>0</v>
      </c>
      <c r="C67" s="18"/>
      <c r="D67" s="18"/>
      <c r="E67" s="18"/>
      <c r="F67" s="18"/>
      <c r="G67" s="18"/>
      <c r="H67" s="18"/>
      <c r="I67" s="18"/>
    </row>
    <row r="68" spans="1:14" ht="45">
      <c r="A68" s="6" t="s">
        <v>63</v>
      </c>
      <c r="B68" s="15">
        <f t="shared" si="12"/>
        <v>0</v>
      </c>
      <c r="C68" s="18"/>
      <c r="D68" s="18"/>
      <c r="E68" s="18"/>
      <c r="F68" s="18"/>
      <c r="G68" s="18"/>
      <c r="H68" s="18"/>
      <c r="I68" s="18"/>
    </row>
    <row r="69" spans="1:14">
      <c r="A69" s="3" t="s">
        <v>64</v>
      </c>
      <c r="B69" s="15">
        <f t="shared" si="12"/>
        <v>0</v>
      </c>
      <c r="C69" s="18"/>
      <c r="D69" s="18"/>
      <c r="E69" s="18"/>
      <c r="F69" s="18"/>
      <c r="G69" s="18"/>
      <c r="H69" s="18"/>
      <c r="I69" s="18"/>
    </row>
    <row r="70" spans="1:14" ht="30">
      <c r="A70" s="6" t="s">
        <v>65</v>
      </c>
      <c r="B70" s="15">
        <f t="shared" si="12"/>
        <v>0</v>
      </c>
      <c r="C70" s="18"/>
      <c r="D70" s="18"/>
      <c r="E70" s="18"/>
      <c r="F70" s="18"/>
      <c r="G70" s="18"/>
      <c r="H70" s="18"/>
      <c r="I70" s="18"/>
    </row>
    <row r="71" spans="1:14" ht="30">
      <c r="A71" s="6" t="s">
        <v>66</v>
      </c>
      <c r="B71" s="15">
        <f t="shared" si="12"/>
        <v>0</v>
      </c>
      <c r="C71" s="18"/>
      <c r="D71" s="18"/>
      <c r="E71" s="18"/>
      <c r="F71" s="18"/>
      <c r="G71" s="18"/>
      <c r="H71" s="18"/>
      <c r="I71" s="18"/>
    </row>
    <row r="72" spans="1:14" ht="45">
      <c r="A72" s="6" t="s">
        <v>67</v>
      </c>
      <c r="B72" s="15">
        <f t="shared" si="12"/>
        <v>0</v>
      </c>
      <c r="C72" s="18"/>
      <c r="D72" s="18"/>
      <c r="E72" s="18"/>
      <c r="F72" s="18"/>
      <c r="G72" s="18"/>
      <c r="H72" s="18"/>
      <c r="I72" s="18"/>
    </row>
    <row r="73" spans="1:14" ht="15.75">
      <c r="A73" s="8" t="s">
        <v>35</v>
      </c>
      <c r="B73" s="24">
        <f>+B9+B15+B25+B35+B43+B51+B61</f>
        <v>93057714.61999999</v>
      </c>
      <c r="C73" s="19">
        <f>+C9+C15+C25+C35+C43+C51+C61</f>
        <v>93057714.61999999</v>
      </c>
      <c r="D73" s="19">
        <f t="shared" ref="D73:H73" si="16">+D9+D15+D25+D35+D43+D51+D61</f>
        <v>0</v>
      </c>
      <c r="E73" s="19">
        <f t="shared" si="16"/>
        <v>0</v>
      </c>
      <c r="F73" s="19">
        <f t="shared" si="16"/>
        <v>0</v>
      </c>
      <c r="G73" s="19">
        <f t="shared" si="16"/>
        <v>0</v>
      </c>
      <c r="H73" s="19">
        <f t="shared" si="16"/>
        <v>0</v>
      </c>
      <c r="I73" s="19">
        <f t="shared" ref="I73:N73" si="17">+I9+I15+I25+I35+I43+I51+I61</f>
        <v>0</v>
      </c>
      <c r="J73" s="19">
        <f t="shared" si="17"/>
        <v>0</v>
      </c>
      <c r="K73" s="19">
        <f t="shared" si="17"/>
        <v>0</v>
      </c>
      <c r="L73" s="19">
        <f t="shared" si="17"/>
        <v>0</v>
      </c>
      <c r="M73" s="19">
        <f t="shared" si="17"/>
        <v>0</v>
      </c>
      <c r="N73" s="19">
        <f t="shared" si="17"/>
        <v>0</v>
      </c>
    </row>
    <row r="74" spans="1:14" ht="10.5" customHeight="1">
      <c r="A74" s="4"/>
      <c r="B74" s="15">
        <f t="shared" ref="B74" si="18">SUM(C74:H74)</f>
        <v>0</v>
      </c>
      <c r="C74" s="18"/>
      <c r="D74" s="18"/>
      <c r="E74" s="18"/>
      <c r="F74" s="18"/>
      <c r="G74" s="18"/>
      <c r="H74" s="18"/>
      <c r="I74" s="18"/>
    </row>
    <row r="75" spans="1:14">
      <c r="A75" s="1" t="s">
        <v>68</v>
      </c>
      <c r="B75" s="15">
        <f t="shared" ref="B75:B85" si="19">SUM(C75:H75)</f>
        <v>0</v>
      </c>
      <c r="C75" s="18"/>
      <c r="D75" s="18"/>
      <c r="E75" s="18"/>
      <c r="F75" s="18"/>
      <c r="G75" s="18"/>
      <c r="H75" s="18"/>
      <c r="I75" s="18"/>
      <c r="J75" s="2"/>
      <c r="K75" s="2"/>
      <c r="L75" s="2"/>
      <c r="M75" s="2"/>
      <c r="N75" s="2"/>
    </row>
    <row r="76" spans="1:14" ht="30">
      <c r="A76" s="3" t="s">
        <v>69</v>
      </c>
      <c r="B76" s="15">
        <f t="shared" si="19"/>
        <v>0</v>
      </c>
      <c r="C76" s="18"/>
      <c r="D76" s="18"/>
      <c r="E76" s="18"/>
      <c r="F76" s="18"/>
      <c r="G76" s="18"/>
      <c r="H76" s="18"/>
      <c r="I76" s="18"/>
    </row>
    <row r="77" spans="1:14" ht="45">
      <c r="A77" s="6" t="s">
        <v>70</v>
      </c>
      <c r="B77" s="15">
        <f t="shared" si="19"/>
        <v>0</v>
      </c>
      <c r="C77" s="18"/>
      <c r="D77" s="18"/>
      <c r="E77" s="18"/>
      <c r="F77" s="18"/>
      <c r="G77" s="18"/>
      <c r="H77" s="18"/>
      <c r="I77" s="18"/>
    </row>
    <row r="78" spans="1:14" ht="45">
      <c r="A78" s="6" t="s">
        <v>71</v>
      </c>
      <c r="B78" s="15">
        <f t="shared" si="19"/>
        <v>0</v>
      </c>
      <c r="C78" s="18"/>
      <c r="D78" s="18"/>
      <c r="E78" s="18"/>
      <c r="F78" s="18"/>
      <c r="G78" s="18"/>
      <c r="H78" s="18"/>
      <c r="I78" s="18"/>
    </row>
    <row r="79" spans="1:14">
      <c r="A79" s="3" t="s">
        <v>72</v>
      </c>
      <c r="B79" s="15">
        <f t="shared" si="19"/>
        <v>0</v>
      </c>
      <c r="C79" s="18"/>
      <c r="D79" s="18"/>
      <c r="E79" s="18"/>
      <c r="F79" s="18"/>
      <c r="G79" s="18"/>
      <c r="H79" s="18"/>
      <c r="I79" s="18"/>
    </row>
    <row r="80" spans="1:14" ht="30">
      <c r="A80" s="6" t="s">
        <v>73</v>
      </c>
      <c r="B80" s="15">
        <f>SUM(C80:N81)</f>
        <v>0</v>
      </c>
      <c r="C80" s="18"/>
      <c r="D80" s="18"/>
      <c r="E80" s="18"/>
      <c r="F80" s="18"/>
      <c r="G80" s="18"/>
      <c r="H80" s="18"/>
    </row>
    <row r="81" spans="1:14" ht="30">
      <c r="A81" s="6" t="s">
        <v>74</v>
      </c>
      <c r="B81" s="15">
        <f t="shared" si="19"/>
        <v>0</v>
      </c>
      <c r="C81" s="18"/>
      <c r="D81" s="18"/>
      <c r="E81" s="18"/>
      <c r="F81" s="18"/>
      <c r="G81" s="18"/>
      <c r="H81" s="18"/>
      <c r="I81" s="18"/>
    </row>
    <row r="82" spans="1:14" ht="30">
      <c r="A82" s="3" t="s">
        <v>75</v>
      </c>
      <c r="B82" s="15">
        <f t="shared" si="19"/>
        <v>0</v>
      </c>
      <c r="C82" s="18"/>
      <c r="D82" s="18"/>
      <c r="E82" s="18"/>
      <c r="F82" s="18"/>
      <c r="G82" s="18"/>
      <c r="H82" s="18"/>
      <c r="I82" s="18"/>
    </row>
    <row r="83" spans="1:14" ht="45">
      <c r="A83" s="6" t="s">
        <v>76</v>
      </c>
      <c r="B83" s="15">
        <f t="shared" si="19"/>
        <v>0</v>
      </c>
      <c r="C83" s="18"/>
      <c r="D83" s="18"/>
      <c r="E83" s="18"/>
      <c r="F83" s="18"/>
      <c r="G83" s="18"/>
      <c r="H83" s="18"/>
      <c r="I83" s="18"/>
    </row>
    <row r="84" spans="1:14" ht="30">
      <c r="A84" s="8" t="s">
        <v>77</v>
      </c>
      <c r="B84" s="15">
        <f t="shared" si="19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9.75" customHeight="1">
      <c r="B85" s="15">
        <f t="shared" si="19"/>
        <v>0</v>
      </c>
    </row>
    <row r="86" spans="1:14" ht="31.5">
      <c r="A86" s="9" t="s">
        <v>78</v>
      </c>
      <c r="B86" s="20">
        <f>+B73+B80</f>
        <v>93057714.61999999</v>
      </c>
      <c r="C86" s="20">
        <f>+C73+C80</f>
        <v>93057714.61999999</v>
      </c>
      <c r="D86" s="20">
        <f t="shared" ref="D86:H86" si="20">+D73+D80</f>
        <v>0</v>
      </c>
      <c r="E86" s="20">
        <f t="shared" si="20"/>
        <v>0</v>
      </c>
      <c r="F86" s="20">
        <f t="shared" si="20"/>
        <v>0</v>
      </c>
      <c r="G86" s="20">
        <f t="shared" si="20"/>
        <v>0</v>
      </c>
      <c r="H86" s="20">
        <f t="shared" si="20"/>
        <v>0</v>
      </c>
      <c r="I86" s="20">
        <f>+I73</f>
        <v>0</v>
      </c>
      <c r="J86" s="20">
        <f>+J73</f>
        <v>0</v>
      </c>
      <c r="K86" s="20">
        <f>+K73</f>
        <v>0</v>
      </c>
      <c r="L86" s="20">
        <f>+L73</f>
        <v>0</v>
      </c>
      <c r="M86" s="20">
        <f t="shared" ref="M86:N86" si="21">+M73</f>
        <v>0</v>
      </c>
      <c r="N86" s="20">
        <f t="shared" si="21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55118110236220474" bottom="0.55118110236220474" header="0.31496062992125984" footer="0.31496062992125984"/>
  <pageSetup paperSize="9" scale="6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ana.morel</cp:lastModifiedBy>
  <cp:lastPrinted>2019-02-08T21:12:21Z</cp:lastPrinted>
  <dcterms:created xsi:type="dcterms:W3CDTF">2018-04-17T18:57:16Z</dcterms:created>
  <dcterms:modified xsi:type="dcterms:W3CDTF">2019-02-08T21:33:27Z</dcterms:modified>
</cp:coreProperties>
</file>