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2"/>
  <c r="P17"/>
  <c r="P15"/>
  <c r="P13"/>
  <c r="G54"/>
  <c r="G38"/>
  <c r="G69"/>
  <c r="F69"/>
  <c r="G47"/>
  <c r="F47"/>
  <c r="G18"/>
  <c r="G39"/>
  <c r="G28"/>
  <c r="G17"/>
  <c r="G15"/>
  <c r="G14"/>
  <c r="G13"/>
  <c r="F64"/>
  <c r="F54"/>
  <c r="F28"/>
  <c r="F18"/>
  <c r="F38"/>
  <c r="F78"/>
  <c r="E78"/>
  <c r="F17"/>
  <c r="F14"/>
  <c r="F13"/>
  <c r="E54"/>
  <c r="E38"/>
  <c r="E18"/>
  <c r="E86"/>
  <c r="E69"/>
  <c r="E64"/>
  <c r="E47"/>
  <c r="E28"/>
  <c r="E17"/>
  <c r="E14"/>
  <c r="E13"/>
  <c r="C47"/>
  <c r="C39"/>
  <c r="C17"/>
  <c r="C13"/>
  <c r="B86"/>
  <c r="B39"/>
  <c r="B17"/>
  <c r="B12"/>
  <c r="B13"/>
  <c r="D39"/>
  <c r="P39" s="1"/>
  <c r="D18"/>
  <c r="D84"/>
  <c r="D81"/>
  <c r="D78"/>
  <c r="D73"/>
  <c r="D69"/>
  <c r="D64"/>
  <c r="D54"/>
  <c r="D47"/>
  <c r="D38"/>
  <c r="D28"/>
  <c r="P45"/>
  <c r="D17"/>
  <c r="D14"/>
  <c r="D13"/>
  <c r="J12"/>
  <c r="K12"/>
  <c r="P14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P19"/>
  <c r="P16"/>
  <c r="N12"/>
  <c r="L12"/>
  <c r="I12"/>
  <c r="H12"/>
  <c r="P47" l="1"/>
  <c r="D86"/>
  <c r="P26"/>
  <c r="N86"/>
  <c r="I86"/>
  <c r="H86"/>
  <c r="K86"/>
  <c r="J86"/>
  <c r="L86"/>
  <c r="C64" l="1"/>
  <c r="C38"/>
  <c r="C28"/>
  <c r="C12"/>
  <c r="E3" i="4"/>
  <c r="E9"/>
  <c r="E10"/>
  <c r="E1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5"/>
  <c r="E46"/>
  <c r="E47"/>
  <c r="E48"/>
  <c r="E49"/>
  <c r="E50"/>
  <c r="E51"/>
  <c r="E52"/>
  <c r="E53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1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6"/>
  <c r="E127"/>
  <c r="E128"/>
  <c r="E129"/>
  <c r="E130"/>
  <c r="E131"/>
  <c r="E132"/>
  <c r="E133"/>
  <c r="E134"/>
  <c r="E135"/>
  <c r="E136"/>
  <c r="E137"/>
  <c r="E139"/>
  <c r="E140"/>
  <c r="E142"/>
  <c r="E143"/>
  <c r="E144"/>
  <c r="E145"/>
  <c r="E146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7"/>
  <c r="E168"/>
  <c r="E169"/>
  <c r="E170"/>
  <c r="E171"/>
  <c r="E172"/>
  <c r="E178"/>
  <c r="E179"/>
  <c r="E180"/>
  <c r="E181"/>
  <c r="E182"/>
  <c r="E183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6"/>
  <c r="E7"/>
  <c r="E8"/>
  <c r="E5"/>
  <c r="E4"/>
  <c r="D218"/>
  <c r="D220" s="1"/>
  <c r="C218"/>
  <c r="C217"/>
  <c r="D216"/>
  <c r="C216"/>
  <c r="C215"/>
  <c r="C214" s="1"/>
  <c r="D214"/>
  <c r="C209"/>
  <c r="C208"/>
  <c r="C193"/>
  <c r="C192"/>
  <c r="C191"/>
  <c r="C190"/>
  <c r="C189" s="1"/>
  <c r="D189"/>
  <c r="C188"/>
  <c r="C187" s="1"/>
  <c r="D187"/>
  <c r="C183"/>
  <c r="D182"/>
  <c r="C182"/>
  <c r="C181"/>
  <c r="C180"/>
  <c r="C179"/>
  <c r="C167" s="1"/>
  <c r="C172"/>
  <c r="C171"/>
  <c r="C168"/>
  <c r="D167"/>
  <c r="C164"/>
  <c r="C160"/>
  <c r="C159"/>
  <c r="C158"/>
  <c r="C157"/>
  <c r="C155"/>
  <c r="C154"/>
  <c r="C153" s="1"/>
  <c r="D153"/>
  <c r="C152"/>
  <c r="C150"/>
  <c r="C149"/>
  <c r="C146"/>
  <c r="C143"/>
  <c r="C140"/>
  <c r="C137"/>
  <c r="C135"/>
  <c r="D133"/>
  <c r="C133"/>
  <c r="C128"/>
  <c r="C123"/>
  <c r="C119"/>
  <c r="D114"/>
  <c r="C114"/>
  <c r="C113"/>
  <c r="C111"/>
  <c r="D108"/>
  <c r="C108"/>
  <c r="C107"/>
  <c r="C106"/>
  <c r="D105"/>
  <c r="C105"/>
  <c r="C103"/>
  <c r="D100"/>
  <c r="C100"/>
  <c r="C98"/>
  <c r="C97"/>
  <c r="D95"/>
  <c r="C95"/>
  <c r="C88"/>
  <c r="C87"/>
  <c r="C86"/>
  <c r="D84"/>
  <c r="C84"/>
  <c r="C80"/>
  <c r="C77"/>
  <c r="C71"/>
  <c r="C68"/>
  <c r="C65" s="1"/>
  <c r="D65"/>
  <c r="C63"/>
  <c r="C62"/>
  <c r="C61"/>
  <c r="C60"/>
  <c r="C59"/>
  <c r="C57"/>
  <c r="C56"/>
  <c r="C55"/>
  <c r="C53"/>
  <c r="C52" s="1"/>
  <c r="D52"/>
  <c r="C51"/>
  <c r="C50"/>
  <c r="C49" s="1"/>
  <c r="D49"/>
  <c r="C45"/>
  <c r="D44"/>
  <c r="C44"/>
  <c r="C43"/>
  <c r="C41"/>
  <c r="C38"/>
  <c r="C37" s="1"/>
  <c r="D37"/>
  <c r="C36"/>
  <c r="C35"/>
  <c r="C34" s="1"/>
  <c r="D34"/>
  <c r="C33"/>
  <c r="C32"/>
  <c r="C31" s="1"/>
  <c r="D31"/>
  <c r="C30"/>
  <c r="C27"/>
  <c r="C26"/>
  <c r="C25"/>
  <c r="D23"/>
  <c r="C23"/>
  <c r="C22"/>
  <c r="C21"/>
  <c r="C20"/>
  <c r="C19"/>
  <c r="C17"/>
  <c r="C16"/>
  <c r="C15"/>
  <c r="C14"/>
  <c r="C13"/>
  <c r="C12"/>
  <c r="C7"/>
  <c r="C6"/>
  <c r="C4"/>
  <c r="C3" s="1"/>
  <c r="D3"/>
  <c r="C84" i="2"/>
  <c r="C81"/>
  <c r="C78"/>
  <c r="C73"/>
  <c r="C69"/>
  <c r="C54"/>
  <c r="C18"/>
  <c r="O12"/>
  <c r="O86" s="1"/>
  <c r="M12"/>
  <c r="G12"/>
  <c r="F12"/>
  <c r="E12"/>
  <c r="D12"/>
  <c r="B84"/>
  <c r="B81"/>
  <c r="B78"/>
  <c r="B73"/>
  <c r="B69"/>
  <c r="B64"/>
  <c r="B54"/>
  <c r="B47"/>
  <c r="B38"/>
  <c r="B28"/>
  <c r="B18"/>
  <c r="G86" l="1"/>
  <c r="P28"/>
  <c r="P69"/>
  <c r="P54"/>
  <c r="P18"/>
  <c r="P38"/>
  <c r="P64"/>
  <c r="P73"/>
  <c r="F86"/>
  <c r="P12"/>
  <c r="C86"/>
  <c r="M86"/>
  <c r="C220" i="4"/>
</calcChain>
</file>

<file path=xl/sharedStrings.xml><?xml version="1.0" encoding="utf-8"?>
<sst xmlns="http://schemas.openxmlformats.org/spreadsheetml/2006/main" count="631" uniqueCount="526">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</sst>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43" fontId="1" fillId="4" borderId="0" xfId="1" applyFont="1" applyFill="1"/>
    <xf numFmtId="43" fontId="3" fillId="4" borderId="0" xfId="1" applyFont="1" applyFill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43" fontId="15" fillId="0" borderId="0" xfId="1" applyFont="1" applyAlignment="1"/>
    <xf numFmtId="43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</xdr:row>
      <xdr:rowOff>152400</xdr:rowOff>
    </xdr:from>
    <xdr:to>
      <xdr:col>9</xdr:col>
      <xdr:colOff>304800</xdr:colOff>
      <xdr:row>5</xdr:row>
      <xdr:rowOff>180975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77825" y="53340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1047750</xdr:colOff>
      <xdr:row>86</xdr:row>
      <xdr:rowOff>161925</xdr:rowOff>
    </xdr:from>
    <xdr:to>
      <xdr:col>5</xdr:col>
      <xdr:colOff>554131</xdr:colOff>
      <xdr:row>93</xdr:row>
      <xdr:rowOff>291617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67725" y="16954500"/>
          <a:ext cx="2640106" cy="163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A85" workbookViewId="0">
      <selection activeCell="G94" sqref="G94"/>
    </sheetView>
  </sheetViews>
  <sheetFormatPr baseColWidth="10" defaultColWidth="11.42578125" defaultRowHeight="15"/>
  <cols>
    <col min="1" max="1" width="93.7109375" bestFit="1" customWidth="1"/>
    <col min="2" max="2" width="17.5703125" customWidth="1"/>
    <col min="3" max="3" width="16.7109375" style="16" customWidth="1"/>
    <col min="4" max="7" width="15.140625" style="16" bestFit="1" customWidth="1"/>
    <col min="8" max="8" width="7.42578125" style="16" bestFit="1" customWidth="1"/>
    <col min="9" max="9" width="7.140625" style="16" bestFit="1" customWidth="1"/>
    <col min="10" max="10" width="6.5703125" style="16" bestFit="1" customWidth="1"/>
    <col min="11" max="11" width="9" style="16" bestFit="1" customWidth="1"/>
    <col min="12" max="12" width="12.85546875" style="16" bestFit="1" customWidth="1"/>
    <col min="13" max="13" width="9.5703125" style="16" bestFit="1" customWidth="1"/>
    <col min="14" max="14" width="12.85546875" style="16" bestFit="1" customWidth="1"/>
    <col min="15" max="15" width="11.5703125" style="16" bestFit="1" customWidth="1"/>
    <col min="16" max="16" width="15.140625" style="16" bestFit="1" customWidth="1"/>
  </cols>
  <sheetData>
    <row r="3" spans="1:17" ht="28.5" customHeight="1">
      <c r="A3" s="105" t="s">
        <v>516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ht="21" customHeight="1">
      <c r="A4" s="107" t="s">
        <v>517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7" ht="15.75">
      <c r="A5" s="112" t="s">
        <v>522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7" ht="15.75" customHeight="1">
      <c r="A6" s="114" t="s">
        <v>518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7" ht="15.75" customHeight="1">
      <c r="A7" s="101" t="s">
        <v>79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1:17" ht="25.5" customHeight="1">
      <c r="A9" s="109" t="s">
        <v>66</v>
      </c>
      <c r="B9" s="110" t="s">
        <v>96</v>
      </c>
      <c r="C9" s="110" t="s">
        <v>95</v>
      </c>
      <c r="D9" s="102" t="s">
        <v>93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7">
      <c r="A10" s="109"/>
      <c r="B10" s="111"/>
      <c r="C10" s="11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88</v>
      </c>
      <c r="L10" s="20" t="s">
        <v>89</v>
      </c>
      <c r="M10" s="20" t="s">
        <v>90</v>
      </c>
      <c r="N10" s="20" t="s">
        <v>91</v>
      </c>
      <c r="O10" s="21" t="s">
        <v>92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85">
        <f>+H13+H14+H15+H16+H17</f>
        <v>0</v>
      </c>
      <c r="I12" s="85">
        <f>+I13+I14+I15+I16+I17</f>
        <v>0</v>
      </c>
      <c r="J12" s="85">
        <f>+J13+J14+J15+J17</f>
        <v>0</v>
      </c>
      <c r="K12" s="85">
        <f>+K13+K14+K15+K16+K17</f>
        <v>0</v>
      </c>
      <c r="L12" s="85">
        <f>+L13+L14+L15+L16+L17</f>
        <v>0</v>
      </c>
      <c r="M12" s="15">
        <f t="shared" si="0"/>
        <v>0</v>
      </c>
      <c r="N12" s="85">
        <f>+N13+N14+N15+N16+N17</f>
        <v>0</v>
      </c>
      <c r="O12" s="15">
        <f t="shared" si="0"/>
        <v>0</v>
      </c>
      <c r="P12" s="15">
        <f>+O12+N12+M12+L12+K12+J12+I12+H12+G12+F12+E12+D12</f>
        <v>415040143.68999994</v>
      </c>
    </row>
    <row r="13" spans="1:17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/>
      <c r="I13" s="12"/>
      <c r="J13" s="12"/>
      <c r="K13" s="88"/>
      <c r="L13" s="88"/>
      <c r="N13" s="88"/>
      <c r="P13" s="16">
        <f>+O13+N13+M13+L13+K13+I13+H13+G13+F13+D13+E13+J13</f>
        <v>364973578.66999996</v>
      </c>
    </row>
    <row r="14" spans="1:17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/>
      <c r="I14" s="12"/>
      <c r="J14" s="12"/>
      <c r="K14" s="91"/>
      <c r="L14" s="88"/>
      <c r="N14" s="88"/>
      <c r="P14" s="16">
        <f t="shared" ref="P14:P76" si="1">+O14+N14+M14+L14+K14+I14+H14+G14+F14+D14+E14+J14</f>
        <v>42166253</v>
      </c>
    </row>
    <row r="15" spans="1:17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/>
      <c r="I15" s="12"/>
      <c r="J15" s="12"/>
      <c r="K15" s="92"/>
      <c r="L15" s="88"/>
      <c r="N15" s="88"/>
      <c r="P15" s="16">
        <f>+O15+N15+M15+L15+K15+I15+H15+G15+F15+D15+E15+J15</f>
        <v>399896.58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/>
      <c r="I16" s="12"/>
      <c r="J16" s="12"/>
      <c r="K16" s="88"/>
      <c r="L16" s="94"/>
      <c r="N16" s="88"/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/>
      <c r="I17" s="12"/>
      <c r="J17" s="12"/>
      <c r="K17" s="91"/>
      <c r="L17" s="88"/>
      <c r="N17" s="88"/>
      <c r="P17" s="16">
        <f>+O17+N17+M17+L17+K17+I17+H17+G17+F17+D17+E17+J17</f>
        <v>7500415.4400000004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>+D19+D20+D21+D22+D23+D24+D25+D26+D27</f>
        <v>10739789.310000001</v>
      </c>
      <c r="E18" s="15">
        <f>+E19+E20+E21+E22+E23+E24+E25+E26+E27</f>
        <v>9555360.2300000004</v>
      </c>
      <c r="F18" s="15">
        <f>+F19+F20+F21+F22+F23+F24+F25+F26+F27</f>
        <v>10127367.93</v>
      </c>
      <c r="G18" s="15">
        <f>+G19+G20+G21+G22+G23+G24+G25+G26+G27</f>
        <v>11709371.579999998</v>
      </c>
      <c r="H18" s="85"/>
      <c r="I18" s="85"/>
      <c r="J18" s="85"/>
      <c r="K18" s="85"/>
      <c r="L18" s="85"/>
      <c r="M18" s="15"/>
      <c r="N18" s="85"/>
      <c r="O18" s="15"/>
      <c r="P18" s="15">
        <f>+O18+N18+M18+L18+K18+J18+I18+H18+G18+F18+E18+D18</f>
        <v>42131889.049999997</v>
      </c>
    </row>
    <row r="19" spans="1:16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/>
      <c r="I19" s="12"/>
      <c r="J19" s="12"/>
      <c r="K19" s="91"/>
      <c r="L19" s="88"/>
      <c r="N19" s="88"/>
      <c r="P19" s="16">
        <f t="shared" si="1"/>
        <v>16569269.580000002</v>
      </c>
    </row>
    <row r="20" spans="1:16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G20" s="16">
        <v>0</v>
      </c>
      <c r="H20" s="12"/>
      <c r="I20" s="12"/>
      <c r="J20" s="12"/>
      <c r="K20" s="91"/>
      <c r="L20" s="88"/>
      <c r="N20" s="88"/>
      <c r="P20" s="16">
        <f t="shared" si="1"/>
        <v>126285.9</v>
      </c>
    </row>
    <row r="21" spans="1:16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G21" s="16">
        <v>475860</v>
      </c>
      <c r="H21" s="12"/>
      <c r="I21" s="12"/>
      <c r="J21" s="12"/>
      <c r="K21" s="91"/>
      <c r="L21" s="88"/>
      <c r="N21" s="88"/>
      <c r="P21" s="16">
        <f t="shared" si="1"/>
        <v>2274780</v>
      </c>
    </row>
    <row r="22" spans="1:16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G22" s="16">
        <v>50000</v>
      </c>
      <c r="H22" s="12"/>
      <c r="I22" s="12"/>
      <c r="J22" s="12"/>
      <c r="K22" s="91"/>
      <c r="L22" s="88"/>
      <c r="N22" s="88"/>
      <c r="P22" s="16">
        <f t="shared" si="1"/>
        <v>200460</v>
      </c>
    </row>
    <row r="23" spans="1:16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/>
      <c r="I23" s="12"/>
      <c r="J23" s="12"/>
      <c r="K23" s="91"/>
      <c r="L23" s="88"/>
      <c r="N23" s="88"/>
      <c r="P23" s="16">
        <f t="shared" si="1"/>
        <v>4322904.93</v>
      </c>
    </row>
    <row r="24" spans="1:16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/>
      <c r="I24" s="12"/>
      <c r="J24" s="12"/>
      <c r="K24" s="91"/>
      <c r="L24" s="88"/>
      <c r="N24" s="88"/>
      <c r="P24" s="16">
        <f t="shared" si="1"/>
        <v>1248445.5199999998</v>
      </c>
    </row>
    <row r="25" spans="1:16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G25" s="16">
        <v>959513</v>
      </c>
      <c r="H25" s="12"/>
      <c r="I25" s="12"/>
      <c r="J25" s="12"/>
      <c r="K25" s="91"/>
      <c r="L25" s="88"/>
      <c r="N25" s="88"/>
      <c r="P25" s="16">
        <f t="shared" si="1"/>
        <v>972649.6</v>
      </c>
    </row>
    <row r="26" spans="1:16">
      <c r="A26" s="4" t="s">
        <v>523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/>
      <c r="I26" s="12"/>
      <c r="J26" s="12"/>
      <c r="K26" s="91"/>
      <c r="L26" s="88"/>
      <c r="N26" s="88"/>
      <c r="P26" s="16">
        <f t="shared" si="1"/>
        <v>3896045.52</v>
      </c>
    </row>
    <row r="27" spans="1:16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G27" s="16">
        <v>3169770</v>
      </c>
      <c r="H27" s="12"/>
      <c r="I27" s="12"/>
      <c r="J27" s="12"/>
      <c r="K27" s="88"/>
      <c r="L27" s="88"/>
      <c r="N27" s="88"/>
      <c r="P27" s="16">
        <f t="shared" si="1"/>
        <v>12521048</v>
      </c>
    </row>
    <row r="28" spans="1:16">
      <c r="A28" s="3" t="s">
        <v>17</v>
      </c>
      <c r="B28" s="15">
        <f t="shared" ref="B28:G28" si="3">+B29+B30+B31+B32+B33+B34+B35+B36+B37</f>
        <v>73759603.319999993</v>
      </c>
      <c r="C28" s="15">
        <f t="shared" si="3"/>
        <v>73759603.319999993</v>
      </c>
      <c r="D28" s="15">
        <f t="shared" si="3"/>
        <v>9557192.3299999982</v>
      </c>
      <c r="E28" s="15">
        <f t="shared" si="3"/>
        <v>11733515.380000001</v>
      </c>
      <c r="F28" s="15">
        <f t="shared" si="3"/>
        <v>10720335.380000001</v>
      </c>
      <c r="G28" s="15">
        <f t="shared" si="3"/>
        <v>4739676.8600000003</v>
      </c>
      <c r="H28" s="85"/>
      <c r="I28" s="85"/>
      <c r="J28" s="85"/>
      <c r="K28" s="85"/>
      <c r="L28" s="85"/>
      <c r="M28" s="15"/>
      <c r="N28" s="85"/>
      <c r="O28" s="15"/>
      <c r="P28" s="15">
        <f>+O28+N28+M28+L28+K28+J28+I28+H28+G28+F28+E28+D28</f>
        <v>36750719.950000003</v>
      </c>
    </row>
    <row r="29" spans="1:16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G29" s="16">
        <v>3135.9</v>
      </c>
      <c r="H29" s="12"/>
      <c r="I29" s="12"/>
      <c r="J29" s="12"/>
      <c r="K29" s="91"/>
      <c r="L29" s="88"/>
      <c r="N29" s="88"/>
      <c r="P29" s="16">
        <f t="shared" si="1"/>
        <v>2945663.3000000003</v>
      </c>
    </row>
    <row r="30" spans="1:16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/>
      <c r="I30" s="12"/>
      <c r="J30" s="12"/>
      <c r="K30" s="93"/>
      <c r="L30" s="88"/>
      <c r="N30" s="88"/>
      <c r="P30" s="16">
        <f t="shared" si="1"/>
        <v>4692440</v>
      </c>
    </row>
    <row r="31" spans="1:16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G31" s="16">
        <v>283130</v>
      </c>
      <c r="H31" s="12"/>
      <c r="I31" s="12"/>
      <c r="J31" s="12"/>
      <c r="K31" s="92"/>
      <c r="L31" s="88"/>
      <c r="N31" s="88"/>
      <c r="P31" s="16">
        <f t="shared" si="1"/>
        <v>469484.99</v>
      </c>
    </row>
    <row r="32" spans="1:16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G32" s="16">
        <v>0</v>
      </c>
      <c r="H32" s="12"/>
      <c r="I32" s="12"/>
      <c r="J32" s="12"/>
      <c r="K32" s="88"/>
      <c r="L32" s="88"/>
      <c r="N32" s="88"/>
      <c r="P32" s="16">
        <f t="shared" si="1"/>
        <v>2872561.84</v>
      </c>
    </row>
    <row r="33" spans="1:16">
      <c r="A33" s="4" t="s">
        <v>524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/>
      <c r="I33" s="12"/>
      <c r="J33" s="12"/>
      <c r="K33" s="93"/>
      <c r="L33" s="88"/>
      <c r="N33" s="88"/>
      <c r="P33" s="16">
        <f t="shared" si="1"/>
        <v>231111.28999999998</v>
      </c>
    </row>
    <row r="34" spans="1:16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/>
      <c r="I34" s="12"/>
      <c r="J34" s="12"/>
      <c r="K34" s="93"/>
      <c r="L34" s="88"/>
      <c r="N34" s="88"/>
      <c r="P34" s="16">
        <f t="shared" si="1"/>
        <v>3326466.35</v>
      </c>
    </row>
    <row r="35" spans="1:16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/>
      <c r="I35" s="12"/>
      <c r="J35" s="12"/>
      <c r="K35" s="93"/>
      <c r="L35" s="88"/>
      <c r="N35" s="88"/>
      <c r="P35" s="16">
        <f t="shared" si="1"/>
        <v>19798695.850000001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/>
      <c r="I36" s="12"/>
      <c r="J36" s="12"/>
      <c r="K36" s="88"/>
      <c r="L36" s="88"/>
      <c r="N36" s="88"/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/>
      <c r="I37" s="12"/>
      <c r="J37" s="12"/>
      <c r="K37" s="91"/>
      <c r="L37" s="88"/>
      <c r="N37" s="88"/>
      <c r="P37" s="16">
        <f t="shared" si="1"/>
        <v>2414296.33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>+D39+D40+D41+D42+D43+D44+D45+D46</f>
        <v>666975</v>
      </c>
      <c r="E38" s="15">
        <f>+E39+E40+E41+E42+E43+E44+E45+E46</f>
        <v>339225.46</v>
      </c>
      <c r="F38" s="15">
        <f>+F39+F40+F41+F42+F43+F44+F45+F46</f>
        <v>796626.93</v>
      </c>
      <c r="G38" s="15">
        <f>+G39+G40+G41+G42+G43+G44+G45+G46</f>
        <v>173802.93</v>
      </c>
      <c r="H38" s="86"/>
      <c r="I38" s="86"/>
      <c r="J38" s="86"/>
      <c r="K38" s="86"/>
      <c r="L38" s="86"/>
      <c r="M38" s="15"/>
      <c r="N38" s="86"/>
      <c r="O38" s="15"/>
      <c r="P38" s="15">
        <f>+O38+N38+M38+L38+K38+J38+I38+H38+G38+F38+E38+D38</f>
        <v>1976630.32</v>
      </c>
    </row>
    <row r="39" spans="1:16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/>
      <c r="I39" s="12"/>
      <c r="J39" s="12"/>
      <c r="K39" s="91"/>
      <c r="L39" s="88"/>
      <c r="N39" s="88"/>
      <c r="P39" s="16">
        <f t="shared" si="1"/>
        <v>1919905.32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/>
      <c r="I40" s="12"/>
      <c r="J40" s="12"/>
      <c r="K40" s="88"/>
      <c r="L40" s="88"/>
      <c r="N40" s="88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/>
      <c r="I41" s="12"/>
      <c r="J41" s="12"/>
      <c r="K41" s="88"/>
      <c r="L41" s="88"/>
      <c r="N41" s="88"/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G42" s="16">
        <v>27750</v>
      </c>
      <c r="H42" s="12"/>
      <c r="I42" s="12"/>
      <c r="J42" s="12"/>
      <c r="K42" s="94"/>
      <c r="L42" s="12"/>
      <c r="N42" s="12"/>
      <c r="P42" s="16">
        <f t="shared" si="1"/>
        <v>56725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/>
      <c r="I43" s="12"/>
      <c r="J43" s="12"/>
      <c r="K43" s="88"/>
      <c r="L43" s="88"/>
      <c r="M43" s="88"/>
      <c r="N43" s="88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/>
      <c r="I44" s="12"/>
      <c r="J44" s="12"/>
      <c r="K44" s="88"/>
      <c r="L44" s="88"/>
      <c r="M44" s="88"/>
      <c r="N44" s="88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/>
      <c r="I45" s="12"/>
      <c r="J45" s="12"/>
      <c r="K45" s="88"/>
      <c r="L45" s="88"/>
      <c r="M45" s="88"/>
      <c r="N45" s="88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/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/>
      <c r="I47" s="12"/>
      <c r="J47" s="12"/>
      <c r="K47" s="88"/>
      <c r="L47" s="88"/>
      <c r="M47" s="88"/>
      <c r="N47" s="88"/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/>
      <c r="I48" s="12"/>
      <c r="J48" s="12"/>
      <c r="K48" s="88"/>
      <c r="L48" s="88"/>
      <c r="M48" s="88"/>
      <c r="N48" s="88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/>
      <c r="I49" s="12"/>
      <c r="J49" s="12"/>
      <c r="K49" s="88"/>
      <c r="L49" s="88"/>
      <c r="M49" s="88"/>
      <c r="N49" s="88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/>
      <c r="I50" s="12"/>
      <c r="J50" s="12"/>
      <c r="K50" s="88"/>
      <c r="L50" s="88"/>
      <c r="M50" s="88"/>
      <c r="N50" s="88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/>
      <c r="I51" s="12"/>
      <c r="J51" s="12"/>
      <c r="K51" s="88"/>
      <c r="L51" s="88"/>
      <c r="M51" s="88"/>
      <c r="N51" s="88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/>
      <c r="I52" s="12"/>
      <c r="J52" s="12"/>
      <c r="K52" s="88"/>
      <c r="L52" s="88"/>
      <c r="M52" s="88"/>
      <c r="N52" s="88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/>
      <c r="I53" s="12"/>
      <c r="J53" s="12"/>
      <c r="K53" s="88"/>
      <c r="L53" s="88"/>
      <c r="M53" s="88"/>
      <c r="N53" s="88"/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4">+C55+C56+C57+C58+C59+C60+C61+C62+C63</f>
        <v>8605867.4399999995</v>
      </c>
      <c r="D54" s="13">
        <f>+D55+D56+D57+D58+D59+D60+D61+D62+D63</f>
        <v>97066.25</v>
      </c>
      <c r="E54" s="13">
        <f>+E55+E56+E57+E58+E59+E60+E61+E62+E63</f>
        <v>1185851.6200000001</v>
      </c>
      <c r="F54" s="13">
        <f>+F55+F56+F57+F58+F59+F60+F61+F62+F63</f>
        <v>1594983.51</v>
      </c>
      <c r="G54" s="13">
        <f>+G55+G56+G57+G58+G59+G60+G61+G62+G63</f>
        <v>1276293.28</v>
      </c>
      <c r="H54" s="86"/>
      <c r="I54" s="86"/>
      <c r="J54" s="86"/>
      <c r="K54" s="86"/>
      <c r="L54" s="86"/>
      <c r="M54" s="13"/>
      <c r="N54" s="86"/>
      <c r="O54" s="13"/>
      <c r="P54" s="15">
        <f>+O54+N54+M54+L54+K54+J54+I54+H54+G54+F54+E54+D54</f>
        <v>4154194.66</v>
      </c>
    </row>
    <row r="55" spans="1:16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/>
      <c r="I55" s="12"/>
      <c r="J55" s="12"/>
      <c r="K55" s="94"/>
      <c r="L55" s="88"/>
      <c r="N55" s="88"/>
      <c r="P55" s="16">
        <f t="shared" si="1"/>
        <v>2792617.43</v>
      </c>
    </row>
    <row r="56" spans="1:16">
      <c r="A56" s="4" t="s">
        <v>525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G56" s="16">
        <v>0</v>
      </c>
      <c r="H56" s="12"/>
      <c r="I56" s="12"/>
      <c r="J56" s="12"/>
      <c r="K56" s="94"/>
      <c r="L56" s="88"/>
      <c r="M56" s="88"/>
      <c r="N56" s="88"/>
      <c r="O56" s="88"/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G57" s="16">
        <v>0</v>
      </c>
      <c r="H57" s="12"/>
      <c r="I57" s="12"/>
      <c r="J57" s="88"/>
      <c r="K57" s="88"/>
      <c r="L57" s="88"/>
      <c r="M57" s="88"/>
      <c r="N57" s="88"/>
      <c r="O57" s="88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/>
      <c r="I58" s="12"/>
      <c r="J58" s="88"/>
      <c r="K58" s="88"/>
      <c r="L58" s="88"/>
      <c r="M58" s="88"/>
      <c r="N58" s="88"/>
      <c r="O58" s="88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1264510.98</v>
      </c>
      <c r="H59" s="12"/>
      <c r="I59" s="12"/>
      <c r="J59" s="88"/>
      <c r="K59" s="88"/>
      <c r="L59" s="88"/>
      <c r="M59" s="88"/>
      <c r="N59" s="88"/>
      <c r="O59" s="88"/>
      <c r="P59" s="16">
        <f t="shared" si="1"/>
        <v>1264510.98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/>
      <c r="I60" s="12"/>
      <c r="J60" s="88"/>
      <c r="K60" s="88"/>
      <c r="L60" s="88"/>
      <c r="M60" s="88"/>
      <c r="N60" s="88"/>
      <c r="O60" s="88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/>
      <c r="I61" s="12"/>
      <c r="J61" s="12"/>
      <c r="K61" s="88"/>
      <c r="L61" s="88"/>
      <c r="M61" s="88"/>
      <c r="N61" s="88"/>
      <c r="O61" s="88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/>
      <c r="I62" s="12"/>
      <c r="J62" s="12"/>
      <c r="K62" s="88"/>
      <c r="L62" s="88"/>
      <c r="M62" s="88"/>
      <c r="N62" s="88"/>
      <c r="O62" s="88"/>
      <c r="P62" s="16">
        <f t="shared" si="1"/>
        <v>97066.25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/>
      <c r="I63" s="12"/>
      <c r="J63" s="12"/>
      <c r="K63" s="88"/>
      <c r="L63" s="88"/>
      <c r="M63" s="88"/>
      <c r="N63" s="88"/>
      <c r="O63" s="88"/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5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/>
      <c r="H64" s="86"/>
      <c r="I64" s="86"/>
      <c r="J64" s="86"/>
      <c r="K64" s="86"/>
      <c r="L64" s="86"/>
      <c r="M64" s="15"/>
      <c r="N64" s="95"/>
      <c r="O64" s="15"/>
      <c r="P64" s="15">
        <f>+O64+N64+M64+L64+K64+J64+I64+H64+G64+F64+E64+D64</f>
        <v>1738696.91</v>
      </c>
    </row>
    <row r="65" spans="1:16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G65" s="16">
        <v>0</v>
      </c>
      <c r="H65" s="12"/>
      <c r="I65" s="12"/>
      <c r="J65" s="12"/>
      <c r="K65" s="88"/>
      <c r="L65" s="88"/>
      <c r="N65" s="88"/>
      <c r="P65" s="16">
        <f t="shared" si="1"/>
        <v>1738696.91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/>
      <c r="I66" s="12"/>
      <c r="J66" s="12"/>
      <c r="K66" s="88"/>
      <c r="L66" s="88"/>
      <c r="M66" s="88"/>
      <c r="N66" s="88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/>
      <c r="I67" s="12"/>
      <c r="J67" s="12"/>
      <c r="K67" s="88"/>
      <c r="L67" s="88"/>
      <c r="M67" s="88"/>
      <c r="N67" s="88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/>
      <c r="I68" s="12"/>
      <c r="J68" s="12"/>
      <c r="K68" s="88"/>
      <c r="L68" s="88"/>
      <c r="M68" s="88"/>
      <c r="N68" s="88"/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6">+C70+C71+C72</f>
        <v>2004000</v>
      </c>
      <c r="D69" s="15">
        <f>+D70+D71+D72</f>
        <v>160000</v>
      </c>
      <c r="E69" s="15">
        <f>+E70+E71+E72</f>
        <v>160000</v>
      </c>
      <c r="F69" s="15">
        <f>+F70+F71+F72</f>
        <v>160000</v>
      </c>
      <c r="G69" s="15">
        <f>+G70+G71+G72</f>
        <v>160000</v>
      </c>
      <c r="H69" s="85"/>
      <c r="I69" s="85"/>
      <c r="J69" s="85"/>
      <c r="K69" s="85"/>
      <c r="L69" s="85"/>
      <c r="M69" s="15"/>
      <c r="N69" s="85"/>
      <c r="O69" s="15"/>
      <c r="P69" s="15">
        <f>+O69+N69+M69+L69+K69+J69+I69+H69+G69+F69+E69+D69</f>
        <v>640000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H70" s="12"/>
      <c r="I70" s="12"/>
      <c r="J70" s="12"/>
      <c r="K70" s="88"/>
      <c r="L70" s="88"/>
      <c r="M70" s="88"/>
      <c r="N70" s="88"/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H71" s="12"/>
      <c r="I71" s="12"/>
      <c r="J71" s="12"/>
      <c r="K71" s="88"/>
      <c r="L71" s="88"/>
      <c r="M71" s="88"/>
      <c r="N71" s="88"/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G72" s="16">
        <v>160000</v>
      </c>
      <c r="H72" s="12"/>
      <c r="I72" s="12"/>
      <c r="J72" s="12"/>
      <c r="K72" s="88"/>
      <c r="L72" s="88"/>
      <c r="N72" s="88"/>
      <c r="P72" s="16">
        <f t="shared" si="1"/>
        <v>640000</v>
      </c>
    </row>
    <row r="73" spans="1:16" s="84" customFormat="1">
      <c r="A73" s="3" t="s">
        <v>61</v>
      </c>
      <c r="B73" s="15">
        <f>+B74+B75+B76</f>
        <v>0</v>
      </c>
      <c r="C73" s="15">
        <f t="shared" ref="C73" si="7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3"/>
      <c r="I73" s="13"/>
      <c r="J73" s="13"/>
      <c r="K73" s="88"/>
      <c r="L73" s="88"/>
      <c r="M73" s="88"/>
      <c r="N73" s="88"/>
      <c r="O73" s="15"/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/>
      <c r="I74" s="12"/>
      <c r="J74" s="89"/>
      <c r="K74" s="88"/>
      <c r="L74" s="88"/>
      <c r="M74" s="88"/>
      <c r="N74" s="88"/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/>
      <c r="I75" s="12"/>
      <c r="J75" s="12"/>
      <c r="K75" s="88"/>
      <c r="L75" s="88"/>
      <c r="M75" s="88"/>
      <c r="N75" s="88"/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/>
      <c r="I76" s="12"/>
      <c r="J76" s="12"/>
      <c r="K76" s="88"/>
      <c r="L76" s="88"/>
      <c r="M76" s="88"/>
      <c r="N76" s="88"/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" si="8">+C79+C80</f>
        <v>0</v>
      </c>
      <c r="D78" s="15">
        <f>+D79+D80</f>
        <v>0</v>
      </c>
      <c r="E78" s="15">
        <f t="shared" ref="E78:F78" si="9">+E79+E80</f>
        <v>0</v>
      </c>
      <c r="F78" s="15">
        <f t="shared" si="9"/>
        <v>0</v>
      </c>
      <c r="G78" s="15"/>
      <c r="H78" s="12"/>
      <c r="I78" s="12"/>
      <c r="J78" s="12"/>
      <c r="K78" s="90"/>
      <c r="L78" s="90"/>
      <c r="M78" s="90"/>
      <c r="N78" s="90"/>
      <c r="O78" s="90"/>
      <c r="P78" s="90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/>
      <c r="I79" s="12"/>
      <c r="J79" s="12"/>
      <c r="K79" s="12"/>
      <c r="L79" s="12"/>
      <c r="M79" s="12"/>
      <c r="N79" s="12"/>
      <c r="O79" s="12"/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/>
      <c r="I80" s="12"/>
      <c r="J80" s="12"/>
      <c r="K80" s="90"/>
      <c r="L80" s="90"/>
      <c r="M80" s="90"/>
      <c r="N80" s="90"/>
      <c r="O80" s="90"/>
      <c r="P80" s="90">
        <v>0</v>
      </c>
    </row>
    <row r="81" spans="1:16">
      <c r="A81" s="3" t="s">
        <v>73</v>
      </c>
      <c r="B81" s="15">
        <f>+B82+B83</f>
        <v>0</v>
      </c>
      <c r="C81" s="15">
        <f t="shared" ref="C81" si="10">+C82+C83</f>
        <v>0</v>
      </c>
      <c r="D81" s="15">
        <f>+D82+D83</f>
        <v>0</v>
      </c>
      <c r="E81" s="15">
        <v>0</v>
      </c>
      <c r="F81" s="15">
        <v>0</v>
      </c>
      <c r="G81" s="15"/>
      <c r="H81" s="12"/>
      <c r="I81" s="12"/>
      <c r="J81" s="12"/>
      <c r="K81" s="90"/>
      <c r="L81" s="90"/>
      <c r="M81" s="90"/>
      <c r="N81" s="90"/>
      <c r="O81" s="90"/>
      <c r="P81" s="90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90"/>
      <c r="L82" s="90"/>
      <c r="M82" s="90"/>
      <c r="N82" s="90"/>
      <c r="O82" s="90"/>
      <c r="P82" s="90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/>
      <c r="I83" s="12"/>
      <c r="J83" s="12"/>
      <c r="K83" s="90"/>
      <c r="L83" s="90"/>
      <c r="M83" s="90"/>
      <c r="N83" s="90"/>
      <c r="O83" s="90"/>
      <c r="P83" s="90">
        <v>0</v>
      </c>
    </row>
    <row r="84" spans="1:16">
      <c r="A84" s="3" t="s">
        <v>76</v>
      </c>
      <c r="B84" s="15">
        <f>+B85</f>
        <v>0</v>
      </c>
      <c r="C84" s="15">
        <f t="shared" ref="C84" si="11">+C85</f>
        <v>0</v>
      </c>
      <c r="D84" s="15">
        <f>+D85</f>
        <v>0</v>
      </c>
      <c r="E84" s="15">
        <v>0</v>
      </c>
      <c r="F84" s="15">
        <v>0</v>
      </c>
      <c r="G84" s="15"/>
      <c r="H84" s="12"/>
      <c r="I84" s="12"/>
      <c r="J84" s="90"/>
      <c r="K84" s="90"/>
      <c r="L84" s="90"/>
      <c r="M84" s="90"/>
      <c r="N84" s="90"/>
      <c r="O84" s="90"/>
      <c r="P84" s="90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/>
      <c r="I85" s="12"/>
      <c r="J85" s="12"/>
      <c r="K85" s="90"/>
      <c r="L85" s="90"/>
      <c r="M85" s="90"/>
      <c r="N85" s="90"/>
      <c r="O85" s="90"/>
      <c r="P85" s="90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2">+F69+F54+F38+F28+F18+F12+F64</f>
        <v>128631041.08999999</v>
      </c>
      <c r="G86" s="19">
        <f>+G69+G54+G38+G28+G18+G12+G64</f>
        <v>121692499.94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+L69+L54+L38+L28+L18+L12+L64+L73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502432274.57999998</v>
      </c>
    </row>
    <row r="87" spans="1:16">
      <c r="H87" s="12"/>
      <c r="I87" s="12"/>
      <c r="J87" s="12"/>
      <c r="K87" s="88"/>
      <c r="L87" s="88"/>
    </row>
    <row r="88" spans="1:16">
      <c r="H88" s="87"/>
      <c r="I88" s="13"/>
    </row>
    <row r="92" spans="1:16" ht="24" thickBot="1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</row>
    <row r="93" spans="1:16" ht="19.5" thickBot="1">
      <c r="A93" s="96" t="s">
        <v>519</v>
      </c>
      <c r="G93" s="99"/>
      <c r="H93" s="99"/>
      <c r="I93" s="99"/>
      <c r="J93" s="99"/>
    </row>
    <row r="94" spans="1:16" ht="30.75" thickBot="1">
      <c r="A94" s="97" t="s">
        <v>520</v>
      </c>
    </row>
    <row r="95" spans="1:16" ht="60.75" thickBot="1">
      <c r="A95" s="98" t="s">
        <v>521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9685039370078741" right="0.19685039370078741" top="0.23622047244094491" bottom="0.23622047244094491" header="0.15748031496062992" footer="0.15748031496062992"/>
  <pageSetup paperSize="153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05" t="s">
        <v>78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3:17" ht="21" customHeight="1">
      <c r="C4" s="107" t="s">
        <v>67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3:17" ht="15.75">
      <c r="C5" s="112" t="s">
        <v>68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3:17" ht="15.75" customHeight="1">
      <c r="C6" s="114" t="s">
        <v>94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3:17" ht="15.75" customHeight="1">
      <c r="C7" s="101" t="s">
        <v>79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0"/>
  <sheetViews>
    <sheetView topLeftCell="A210" workbookViewId="0">
      <selection activeCell="H220" sqref="H22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115" t="s">
        <v>98</v>
      </c>
      <c r="B1" s="117" t="s">
        <v>99</v>
      </c>
      <c r="C1" s="23">
        <v>2021</v>
      </c>
      <c r="D1" s="24" t="s">
        <v>100</v>
      </c>
      <c r="E1" s="120"/>
    </row>
    <row r="2" spans="1:5" ht="16.5" thickBot="1">
      <c r="A2" s="116"/>
      <c r="B2" s="118"/>
      <c r="C2" s="76" t="s">
        <v>101</v>
      </c>
      <c r="D2" s="77" t="s">
        <v>102</v>
      </c>
      <c r="E2" s="121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19" t="s">
        <v>514</v>
      </c>
      <c r="B220" s="119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2022-05-05T15:53:15Z</cp:lastPrinted>
  <dcterms:created xsi:type="dcterms:W3CDTF">2021-07-29T18:58:50Z</dcterms:created>
  <dcterms:modified xsi:type="dcterms:W3CDTF">2022-05-05T19:43:08Z</dcterms:modified>
</cp:coreProperties>
</file>