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Estados'!$A$175</definedName>
    <definedName name="OLE_LINK31" localSheetId="0">'Notas a los Estados'!$A$198</definedName>
    <definedName name="OLE_LINK37" localSheetId="0">'Notas a los Estados'!$A$199</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Estados'!$A$234</definedName>
  </definedNames>
  <calcPr fullCalcOnLoad="1"/>
</workbook>
</file>

<file path=xl/sharedStrings.xml><?xml version="1.0" encoding="utf-8"?>
<sst xmlns="http://schemas.openxmlformats.org/spreadsheetml/2006/main" count="180" uniqueCount="178">
  <si>
    <t>REPÚBLICA DOMINICANA</t>
  </si>
  <si>
    <t>DIRECCIÓN NACIONAL DE CONTROL DE DROGAS</t>
  </si>
  <si>
    <t>ACTIVOS</t>
  </si>
  <si>
    <t>(Valores en RD$)</t>
  </si>
  <si>
    <t xml:space="preserve">Cuenta No.010-251878-5 </t>
  </si>
  <si>
    <t>Total Cuentas Corrientes</t>
  </si>
  <si>
    <t>Total Disponibilidad</t>
  </si>
  <si>
    <t xml:space="preserve">Servicios Especiales              </t>
  </si>
  <si>
    <t>Total Cajas  Chicas</t>
  </si>
  <si>
    <t>Inventario de Mercancias (Formulario Medicamentos Controlados)</t>
  </si>
  <si>
    <t>Total Gastos Pagados por Adelantado</t>
  </si>
  <si>
    <t>PASIVOS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</si>
  <si>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</si>
  <si>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</si>
  <si>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</si>
  <si>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</si>
  <si>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</si>
  <si>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</si>
  <si>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</si>
  <si>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</si>
  <si>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</si>
  <si>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Nota 11</t>
  </si>
  <si>
    <t>Nota 12</t>
  </si>
  <si>
    <t>Nota 13</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</si>
  <si>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</si>
  <si>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</si>
  <si>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</si>
  <si>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</si>
  <si>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</si>
  <si>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</si>
  <si>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</si>
  <si>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</si>
  <si>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</si>
  <si>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</si>
  <si>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</si>
  <si>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</si>
  <si>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</si>
  <si>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Resultado del Período</t>
  </si>
  <si>
    <t xml:space="preserve">Ingresos por Pérdida de Propiedad                                         </t>
  </si>
  <si>
    <t>Teléfono Local</t>
  </si>
  <si>
    <t>Servicios de Internet y Televisión por Cable</t>
  </si>
  <si>
    <t>Relación de Cajas Chicas</t>
  </si>
  <si>
    <t>Otras Instituciones Públicas *</t>
  </si>
  <si>
    <t>Total Patrimonio</t>
  </si>
  <si>
    <t>Nota 16</t>
  </si>
  <si>
    <t>Nota 17</t>
  </si>
  <si>
    <t>Nota 18</t>
  </si>
  <si>
    <t>Nota 20</t>
  </si>
  <si>
    <t>Nota 21</t>
  </si>
  <si>
    <t>EFECTIVO Y EQUIVALENTES DE EFECTIVO</t>
  </si>
  <si>
    <t>INVENTARIOS</t>
  </si>
  <si>
    <t>OTROS ACTIVOS CORRIENTES</t>
  </si>
  <si>
    <t>SUELDOS, SALARIOS Y BENEFICIOS A EMPLEADOS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</si>
  <si>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</si>
  <si>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</si>
  <si>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</si>
  <si>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</si>
  <si>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</si>
  <si>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</si>
  <si>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</si>
  <si>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</si>
  <si>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</si>
  <si>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</si>
  <si>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ACTIVOS  NETOS / PATRIMONIO</t>
  </si>
  <si>
    <t>TRANSFERENCIAS Y DONACIONES</t>
  </si>
  <si>
    <t>Sub-total Transferencias y Donaciones</t>
  </si>
  <si>
    <t>Total Sueldos, Salarios y Beneficios a Empleados</t>
  </si>
  <si>
    <t>Sub-total</t>
  </si>
  <si>
    <t>flujo se diminuyen las donaciones del 2018 de activos por RD$26,745,102.28</t>
  </si>
  <si>
    <t>lleva a una variación de RD$46,523,317.54</t>
  </si>
  <si>
    <t>(*) La variación en la inversión en activos  fue de RD$73,268,419.82 Para el</t>
  </si>
  <si>
    <t xml:space="preserve">Patrimonio Institucional </t>
  </si>
  <si>
    <t>Gasolina</t>
  </si>
  <si>
    <t>Gasoil</t>
  </si>
  <si>
    <t>Lubricantes</t>
  </si>
  <si>
    <t>Corresponden a las transfencias de Capital recibidas del Gobierno Central, para cubrir gastos de sueldos y gastos
corrientes de la institución.</t>
  </si>
  <si>
    <t>Otros Ingresos</t>
  </si>
  <si>
    <t>Cuenta No.010-391857-4</t>
  </si>
  <si>
    <t>Cuenta No.240-012653-9</t>
  </si>
  <si>
    <t>Compensación por Gastos de Alimentación</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</si>
  <si>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</si>
  <si>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</si>
  <si>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</si>
  <si>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</si>
  <si>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Contribuciones al Seguro de Salud</t>
  </si>
  <si>
    <t>Resultado Períodos Anteriores</t>
  </si>
  <si>
    <t xml:space="preserve"> Total Recargos, Multas y Otros Ingresos</t>
  </si>
  <si>
    <t>RECARGOS Y OTROS INGRESOS</t>
  </si>
  <si>
    <t>NOTAS A LOS ESTADOS FINANCIEROS</t>
  </si>
  <si>
    <t>Cuenta No.030-007770-0</t>
  </si>
  <si>
    <t>Alquileres y Rentas de Edificiones y Locales</t>
  </si>
  <si>
    <t>Ingresos por Multas</t>
  </si>
  <si>
    <t>Agua</t>
  </si>
  <si>
    <t>Dirección Seguridad Interna</t>
  </si>
  <si>
    <t>Dirección del CICC</t>
  </si>
  <si>
    <t>Terrenos Urbanos sin Mejoras</t>
  </si>
  <si>
    <t>Transferencias Corrientes (Gastos Corrientes)</t>
  </si>
  <si>
    <t xml:space="preserve">Dirección de Equipos y Transporte                           </t>
  </si>
  <si>
    <t xml:space="preserve">Depósitos en Garantía </t>
  </si>
  <si>
    <t>Compensación Servicios de Seguridad</t>
  </si>
  <si>
    <t>Seguros Generales</t>
  </si>
  <si>
    <t>Sueldo al Personal por Servicios Especiales  (Seguridad Nacional)</t>
  </si>
  <si>
    <t>Electricidad no Cortable</t>
  </si>
  <si>
    <t>Recolección de Residuos Sólidos</t>
  </si>
  <si>
    <t>GASTOS DE DEPRECIACIÓN Y AMORTIZACIÓN</t>
  </si>
  <si>
    <t>Gastos Pagados por Adelantado</t>
  </si>
  <si>
    <t>Activos Fijos</t>
  </si>
  <si>
    <t xml:space="preserve">Mejoras </t>
  </si>
  <si>
    <t>Asignación para Gastos de Sueldos Fijos</t>
  </si>
  <si>
    <t>Total Contratación de Servicios</t>
  </si>
  <si>
    <t>Ingresos por transacciones con contraprestación (Venta de Formularios)</t>
  </si>
  <si>
    <t>Total Suminsitro y Materiales para Consumo</t>
  </si>
  <si>
    <t>Total Gastos de Depreciación y Amortización</t>
  </si>
  <si>
    <t>SUBVENCIONES Y OTROS PAGOS</t>
  </si>
  <si>
    <t>Total Subvenciones y Otros Pagos</t>
  </si>
  <si>
    <t>Inventarios (Existencia de Bienes de Cambio y Consumo)</t>
  </si>
  <si>
    <t>Total Inventarios (Bienes de Cambio y Consumo)</t>
  </si>
  <si>
    <t>Total Otros Activos Corrientes</t>
  </si>
  <si>
    <t>Cuentas por Pagar Corto Plazo</t>
  </si>
  <si>
    <t>Retenciones por Pagar Plan de Pensiones (Personal Policía Nacional)</t>
  </si>
  <si>
    <t>Deducciones y Retenciones por Pagar</t>
  </si>
  <si>
    <t>Viáticos Dentro del País</t>
  </si>
  <si>
    <t>Productos Eléctricos y Afines</t>
  </si>
  <si>
    <t>Otras Transferencias Corrientes a Empresas Públicas no Financieras Nacionales</t>
  </si>
  <si>
    <t>Se registran las mercancías o artículos gastables utilizados para las operaciones de la institución.</t>
  </si>
  <si>
    <r>
      <rPr>
        <b/>
        <u val="single"/>
        <sz val="12"/>
        <rFont val="Arial"/>
        <family val="2"/>
      </rPr>
      <t>Más</t>
    </r>
    <r>
      <rPr>
        <b/>
        <sz val="12"/>
        <rFont val="Arial"/>
        <family val="2"/>
      </rPr>
      <t>:</t>
    </r>
  </si>
  <si>
    <t>Se registran los ingresos recibidos de terceros por venta de formularios para medicamentos controlados, entre otros.</t>
  </si>
  <si>
    <t>TOTAL ACTIVOS NO CORRIENTES</t>
  </si>
  <si>
    <t>Otros Pasivos por Pagar a Largo Plazo</t>
  </si>
  <si>
    <t>Sueldo Anual No. 13</t>
  </si>
  <si>
    <r>
      <rPr>
        <b/>
        <u val="single"/>
        <sz val="12"/>
        <rFont val="Arial"/>
        <family val="2"/>
      </rPr>
      <t>Menos</t>
    </r>
    <r>
      <rPr>
        <b/>
        <sz val="12"/>
        <rFont val="Arial"/>
        <family val="2"/>
      </rPr>
      <t xml:space="preserve">: </t>
    </r>
    <r>
      <rPr>
        <sz val="12"/>
        <rFont val="Arial"/>
        <family val="2"/>
      </rPr>
      <t>Depreciación Acumulada (Bienes de Uso)</t>
    </r>
  </si>
  <si>
    <r>
      <rPr>
        <b/>
        <u val="single"/>
        <sz val="12"/>
        <rFont val="Arial"/>
        <family val="2"/>
      </rPr>
      <t>Menos</t>
    </r>
    <r>
      <rPr>
        <b/>
        <sz val="12"/>
        <rFont val="Arial"/>
        <family val="2"/>
      </rPr>
      <t xml:space="preserve">: </t>
    </r>
    <r>
      <rPr>
        <sz val="12"/>
        <rFont val="Arial"/>
        <family val="2"/>
      </rPr>
      <t>Depreciación Acumulada (Mejoras en Proceso de Construcción)</t>
    </r>
  </si>
  <si>
    <t>Nota 19</t>
  </si>
  <si>
    <t>Cuentas Corrientes Banco de Reservas:</t>
  </si>
  <si>
    <t>Seguro de Bienes Muebles</t>
  </si>
  <si>
    <t>Sueldos y Jornales por Pagar</t>
  </si>
  <si>
    <t>Compensación por Resultados</t>
  </si>
  <si>
    <t>Incentivo por Riesgo Laboral Policial</t>
  </si>
  <si>
    <t>Compensación Especial al Personal Militar</t>
  </si>
  <si>
    <t>Pasajes</t>
  </si>
  <si>
    <t>Comisiones y Gastos Bancarios</t>
  </si>
  <si>
    <t>Servicios Técnicos Profesionales</t>
  </si>
  <si>
    <t xml:space="preserve">Se registran los depósitos dados en garantía por concepto de alquiler de las dependencias que alojan los miembros de esta DNCD., en todo el teritorio nacional.
</t>
  </si>
  <si>
    <t>Se registran las propiedades y bienes tangibles (Activos Fijos) de esta DNCD., destinados a servir a las operaciones, menos su Depreciación Acumulada.</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</si>
  <si>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</si>
  <si>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Las conforman los compromisos adquiridos por bienes y servicios con los proveedores de la DNCD., así como otras obligaciones de la institución.</t>
  </si>
  <si>
    <t>Las conforman los compromisos adquiridos por bienes y servicios con los proveedores de la DNCD., y otros compromisos enviados a Deuda Pública, los cuales a la fecha aún no han sido descargados y retornados a la Institución.</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</si>
  <si>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</si>
  <si>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Existencia de Gasolina al Corte</t>
  </si>
  <si>
    <t>Existencia de Gasoil al Cote</t>
  </si>
  <si>
    <t>Sueldos Fijos</t>
  </si>
  <si>
    <t>Remuneraciones al Personal de Carácter Temporal</t>
  </si>
  <si>
    <t>Gas GLP</t>
  </si>
  <si>
    <t>SUBVENCIONES Y OTROS PAGOS POR TRANSFERENCIAS Y/O CKS.</t>
  </si>
  <si>
    <t>Servicios de alimentación</t>
  </si>
  <si>
    <t>Alimentos y Bebidas Para Personas</t>
  </si>
  <si>
    <t>Accesorios de Metal</t>
  </si>
  <si>
    <t>Gastos de Representación en el País</t>
  </si>
  <si>
    <t>Útiles de Escritorio, Oficina Informática y de Enseñanza</t>
  </si>
  <si>
    <t>Amortizaciones de Licencias</t>
  </si>
  <si>
    <t>Transferencias Corrientes Programadas a Asociaciones sin Fines de Lucro</t>
  </si>
  <si>
    <t>Transferencias Corrientes Ocasionales a Asociaciones sin Fines de Lucro</t>
  </si>
  <si>
    <t>Fumigación</t>
  </si>
  <si>
    <t>Productos de Artes Gráficas</t>
  </si>
  <si>
    <t>Pinturas, Lacas, Barnices, Diluyentes y Absorbentes Para Pinturas</t>
  </si>
  <si>
    <t>Becas Nacionales</t>
  </si>
  <si>
    <t xml:space="preserve">  AL 30 DE SEPTIEMBRE DE 2023</t>
  </si>
  <si>
    <t>El Efectivo en Caja y Banco lo conforman los balances conciliados en las cuentas bancarias de la DNCD., en el Banco de Reservas de la República Dominicana, más los balances en Caja Chica, al 30 de Septiembre de 2023. 
Corresponde al siguiente detalle:</t>
  </si>
  <si>
    <t>Ingresos por Subsidios de Maternidad y Enfermedad Común de la SISALRIL</t>
  </si>
  <si>
    <t>Donaciones Recibidas (Embajadas Americana, Británica, Fondos Europeos y Otros) *</t>
  </si>
  <si>
    <t>Servicios Sanitarios Médicos y Veterinarios</t>
  </si>
  <si>
    <t>Impresión y Encuadernación</t>
  </si>
  <si>
    <t>Viáticos Fuera del País</t>
  </si>
  <si>
    <t>Prendas de Vestir</t>
  </si>
  <si>
    <t>Libros, Revistas y Periódicos</t>
  </si>
  <si>
    <t>Llantas y Neumáticos</t>
  </si>
  <si>
    <t>Útiles Destinados a Actividades Deportivas y Recreativas</t>
  </si>
  <si>
    <t>Obras Menores en Edificaciones</t>
  </si>
</sst>
</file>

<file path=xl/styles.xml><?xml version="1.0" encoding="utf-8"?>
<styleSheet xmlns="http://schemas.openxmlformats.org/spreadsheetml/2006/main">
  <numFmts count="7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 numFmtId="171" formatCode="0.000"/>
    <numFmt numFmtId="172" formatCode="0.0"/>
    <numFmt numFmtId="173" formatCode="0;[Red]0"/>
    <numFmt numFmtId="174" formatCode="\5\10\10\1000\1000\10000\1"/>
    <numFmt numFmtId="175" formatCode="000000000000000000"/>
    <numFmt numFmtId="176" formatCode="000000000000000000\1"/>
    <numFmt numFmtId="177" formatCode="00000000000000000\1"/>
    <numFmt numFmtId="178" formatCode="0000000000000000\1"/>
    <numFmt numFmtId="179" formatCode="0000000000000000\5"/>
    <numFmt numFmtId="180" formatCode="0000000000000000\6"/>
    <numFmt numFmtId="181" formatCode="000000000000000\1\3"/>
    <numFmt numFmtId="182" formatCode="000000000000000\1\4"/>
    <numFmt numFmtId="183" formatCode="000000000000000\1"/>
    <numFmt numFmtId="184" formatCode="000000000000000\3"/>
    <numFmt numFmtId="185" formatCode="000000000000000\5"/>
    <numFmt numFmtId="186" formatCode="000000000000000\4"/>
    <numFmt numFmtId="187" formatCode="000000000000000\2"/>
    <numFmt numFmtId="188" formatCode="000000000000000\8"/>
    <numFmt numFmtId="189" formatCode="00000000000000\1\9"/>
    <numFmt numFmtId="190" formatCode="000000000000000\6"/>
    <numFmt numFmtId="191" formatCode="000000000000000\9"/>
    <numFmt numFmtId="192" formatCode="0000000000000\1\5"/>
    <numFmt numFmtId="193" formatCode="0000000000000\1\7"/>
    <numFmt numFmtId="194" formatCode="0000000000000\1\8"/>
    <numFmt numFmtId="195" formatCode="0000000000000\1\4"/>
    <numFmt numFmtId="196" formatCode="0000000000000\6"/>
    <numFmt numFmtId="197" formatCode="0000000000000\8"/>
    <numFmt numFmtId="198" formatCode="0000000000000\2"/>
    <numFmt numFmtId="199" formatCode="0000000000000\3"/>
    <numFmt numFmtId="200" formatCode="0000000000000\4"/>
    <numFmt numFmtId="201" formatCode="00000000"/>
    <numFmt numFmtId="202" formatCode="00000000000\10"/>
    <numFmt numFmtId="203" formatCode="000000000000\10"/>
    <numFmt numFmtId="204" formatCode="000000000000\1\5"/>
    <numFmt numFmtId="205" formatCode="000000000000000"/>
    <numFmt numFmtId="206" formatCode="0.0000"/>
    <numFmt numFmtId="207" formatCode="00000000000000\2"/>
    <numFmt numFmtId="208" formatCode="#,##0;[Red]#,##0"/>
    <numFmt numFmtId="209" formatCode="#,##0.0000;[Red]#,##0.0000"/>
    <numFmt numFmtId="210" formatCode="0000000000000\1\9"/>
    <numFmt numFmtId="211" formatCode="00000000000000\1\4"/>
    <numFmt numFmtId="212" formatCode="000000000000\1\6"/>
    <numFmt numFmtId="213" formatCode="00000000000000\1\2"/>
    <numFmt numFmtId="214" formatCode="000000000000000\1\8"/>
    <numFmt numFmtId="215" formatCode="_(* #,##0.000_);_(* \(#,##0.000\);_(* &quot;-&quot;??_);_(@_)"/>
    <numFmt numFmtId="216" formatCode="_(* #,##0.0000_);_(* \(#,##0.0000\);_(* &quot;-&quot;??_);_(@_)"/>
    <numFmt numFmtId="217" formatCode="_(* #,##0.00000_);_(* \(#,##0.00000\);_(* &quot;-&quot;??_);_(@_)"/>
    <numFmt numFmtId="218" formatCode="_(* #,##0.000000_);_(* \(#,##0.000000\);_(* &quot;-&quot;??_);_(@_)"/>
    <numFmt numFmtId="219" formatCode="_(* #,##0.0_);_(* \(#,##0.0\);_(* &quot;-&quot;??_);_(@_)"/>
    <numFmt numFmtId="220" formatCode="_(* #,##0_);_(* \(#,##0\);_(* &quot;-&quot;??_);_(@_)"/>
    <numFmt numFmtId="221" formatCode="000000000000000.0\2"/>
    <numFmt numFmtId="222" formatCode="0.00000"/>
    <numFmt numFmtId="223" formatCode="0.000000"/>
    <numFmt numFmtId="224" formatCode="0.0000000"/>
    <numFmt numFmtId="225" formatCode="000000000000\9\9"/>
  </numFmts>
  <fonts count="55">
    <font>
      <sz val="10"/>
      <name val="Arial"/>
      <family val="0"/>
    </font>
    <font>
      <sz val="11"/>
      <color indexed="8"/>
      <name val="Calibri"/>
      <family val="2"/>
    </font>
    <font>
      <sz val="12"/>
      <name val="Arial"/>
      <family val="2"/>
    </font>
    <font>
      <b/>
      <sz val="12"/>
      <name val="Arial"/>
      <family val="2"/>
    </font>
    <font>
      <b/>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b/>
      <sz val="13"/>
      <color indexed="8"/>
      <name val="Arial"/>
      <family val="2"/>
    </font>
    <font>
      <b/>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double"/>
    </border>
    <border>
      <left/>
      <right/>
      <top style="medium"/>
      <bottom style="medium"/>
    </border>
    <border>
      <left style="medium"/>
      <right/>
      <top style="medium"/>
      <bottom/>
    </border>
    <border>
      <left/>
      <right/>
      <top style="thin"/>
      <bottom style="double"/>
    </border>
    <border>
      <left/>
      <right/>
      <top style="thin"/>
      <bottom style="thin"/>
    </border>
    <border>
      <left/>
      <right/>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0"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4">
    <xf numFmtId="0" fontId="0" fillId="0" borderId="0" xfId="0" applyAlignment="1">
      <alignment/>
    </xf>
    <xf numFmtId="0" fontId="2" fillId="0" borderId="0" xfId="0" applyFont="1" applyAlignment="1">
      <alignment/>
    </xf>
    <xf numFmtId="0" fontId="50" fillId="0" borderId="0" xfId="0" applyFont="1" applyAlignment="1">
      <alignment horizontal="center" readingOrder="2"/>
    </xf>
    <xf numFmtId="0" fontId="2" fillId="0" borderId="0" xfId="0" applyFont="1" applyFill="1" applyAlignment="1">
      <alignment/>
    </xf>
    <xf numFmtId="0" fontId="5"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5"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left" vertical="top" wrapText="1"/>
    </xf>
    <xf numFmtId="0" fontId="9" fillId="33" borderId="14" xfId="0" applyFont="1" applyFill="1" applyBorder="1" applyAlignment="1">
      <alignment/>
    </xf>
    <xf numFmtId="4" fontId="9" fillId="33" borderId="14" xfId="0" applyNumberFormat="1" applyFont="1" applyFill="1" applyBorder="1" applyAlignment="1">
      <alignment horizontal="right"/>
    </xf>
    <xf numFmtId="4" fontId="10" fillId="33" borderId="14" xfId="0" applyNumberFormat="1" applyFont="1" applyFill="1" applyBorder="1" applyAlignment="1">
      <alignment/>
    </xf>
    <xf numFmtId="4" fontId="9" fillId="33" borderId="14" xfId="0" applyNumberFormat="1"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4" fontId="3" fillId="33" borderId="0" xfId="0" applyNumberFormat="1" applyFont="1" applyFill="1" applyBorder="1" applyAlignment="1">
      <alignment/>
    </xf>
    <xf numFmtId="43" fontId="2" fillId="33" borderId="0" xfId="50" applyFont="1" applyFill="1" applyBorder="1" applyAlignment="1">
      <alignment/>
    </xf>
    <xf numFmtId="43" fontId="2" fillId="33" borderId="14" xfId="50" applyFont="1" applyFill="1" applyBorder="1" applyAlignment="1">
      <alignment/>
    </xf>
    <xf numFmtId="0" fontId="2" fillId="33" borderId="13" xfId="0" applyFont="1" applyFill="1" applyBorder="1" applyAlignment="1">
      <alignment/>
    </xf>
    <xf numFmtId="0" fontId="3" fillId="33" borderId="13" xfId="0" applyFont="1" applyFill="1" applyBorder="1" applyAlignment="1">
      <alignment horizontal="left"/>
    </xf>
    <xf numFmtId="0" fontId="2" fillId="33" borderId="14" xfId="0" applyFont="1" applyFill="1" applyBorder="1" applyAlignment="1">
      <alignment/>
    </xf>
    <xf numFmtId="4" fontId="2" fillId="33" borderId="14" xfId="0" applyNumberFormat="1" applyFont="1" applyFill="1" applyBorder="1" applyAlignment="1">
      <alignment horizontal="right"/>
    </xf>
    <xf numFmtId="4" fontId="3" fillId="33" borderId="14" xfId="0" applyNumberFormat="1" applyFont="1" applyFill="1" applyBorder="1" applyAlignment="1">
      <alignment horizontal="right"/>
    </xf>
    <xf numFmtId="4" fontId="3" fillId="33" borderId="16" xfId="0" applyNumberFormat="1" applyFont="1" applyFill="1" applyBorder="1" applyAlignment="1">
      <alignment/>
    </xf>
    <xf numFmtId="4" fontId="2" fillId="33" borderId="14" xfId="0" applyNumberFormat="1" applyFont="1" applyFill="1" applyBorder="1" applyAlignment="1">
      <alignment/>
    </xf>
    <xf numFmtId="0" fontId="3" fillId="33" borderId="13" xfId="0" applyFont="1" applyFill="1" applyBorder="1" applyAlignment="1">
      <alignment/>
    </xf>
    <xf numFmtId="4" fontId="3" fillId="33" borderId="14" xfId="0" applyNumberFormat="1" applyFont="1" applyFill="1" applyBorder="1" applyAlignment="1">
      <alignment/>
    </xf>
    <xf numFmtId="0" fontId="3" fillId="33" borderId="15" xfId="0" applyFont="1" applyFill="1" applyBorder="1" applyAlignment="1">
      <alignment/>
    </xf>
    <xf numFmtId="4" fontId="3" fillId="33" borderId="17"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18" xfId="0" applyFont="1" applyFill="1" applyBorder="1" applyAlignment="1">
      <alignment horizontal="center"/>
    </xf>
    <xf numFmtId="0" fontId="3" fillId="33" borderId="14" xfId="0" applyFont="1" applyFill="1" applyBorder="1" applyAlignment="1">
      <alignment horizontal="center"/>
    </xf>
    <xf numFmtId="40" fontId="2" fillId="33" borderId="14" xfId="0" applyNumberFormat="1" applyFont="1" applyFill="1" applyBorder="1" applyAlignment="1">
      <alignment/>
    </xf>
    <xf numFmtId="40" fontId="3" fillId="33" borderId="0" xfId="0" applyNumberFormat="1" applyFont="1" applyFill="1" applyBorder="1" applyAlignment="1">
      <alignment/>
    </xf>
    <xf numFmtId="40" fontId="3" fillId="33" borderId="14" xfId="0" applyNumberFormat="1" applyFont="1" applyFill="1" applyBorder="1" applyAlignment="1">
      <alignment/>
    </xf>
    <xf numFmtId="4" fontId="2" fillId="33" borderId="16" xfId="0" applyNumberFormat="1" applyFont="1" applyFill="1" applyBorder="1" applyAlignment="1">
      <alignment/>
    </xf>
    <xf numFmtId="43" fontId="2" fillId="33" borderId="0" xfId="50" applyFont="1" applyFill="1" applyBorder="1" applyAlignment="1">
      <alignment horizontal="right"/>
    </xf>
    <xf numFmtId="43" fontId="2" fillId="33" borderId="0" xfId="0" applyNumberFormat="1" applyFont="1" applyFill="1" applyBorder="1" applyAlignment="1">
      <alignment/>
    </xf>
    <xf numFmtId="0" fontId="2" fillId="33" borderId="13" xfId="0" applyFont="1" applyFill="1" applyBorder="1" applyAlignment="1">
      <alignment wrapText="1"/>
    </xf>
    <xf numFmtId="0" fontId="3" fillId="33" borderId="13" xfId="0" applyFont="1" applyFill="1" applyBorder="1" applyAlignment="1">
      <alignment wrapText="1"/>
    </xf>
    <xf numFmtId="4" fontId="3" fillId="33" borderId="10" xfId="0" applyNumberFormat="1" applyFont="1" applyFill="1" applyBorder="1" applyAlignment="1">
      <alignment/>
    </xf>
    <xf numFmtId="43" fontId="2" fillId="33" borderId="14" xfId="50" applyFont="1" applyFill="1" applyBorder="1" applyAlignment="1">
      <alignment horizontal="right"/>
    </xf>
    <xf numFmtId="40" fontId="2" fillId="33" borderId="0" xfId="0" applyNumberFormat="1" applyFont="1" applyFill="1" applyAlignment="1">
      <alignment/>
    </xf>
    <xf numFmtId="43" fontId="3" fillId="33" borderId="14" xfId="50" applyFont="1" applyFill="1" applyBorder="1" applyAlignment="1">
      <alignment horizontal="right"/>
    </xf>
    <xf numFmtId="4" fontId="2" fillId="33" borderId="10" xfId="0" applyNumberFormat="1" applyFont="1" applyFill="1" applyBorder="1" applyAlignment="1">
      <alignment/>
    </xf>
    <xf numFmtId="0" fontId="3" fillId="33" borderId="19" xfId="0" applyFont="1" applyFill="1" applyBorder="1" applyAlignment="1">
      <alignment/>
    </xf>
    <xf numFmtId="0" fontId="3" fillId="33" borderId="12" xfId="0" applyFont="1" applyFill="1" applyBorder="1" applyAlignment="1">
      <alignment horizontal="center"/>
    </xf>
    <xf numFmtId="0" fontId="10" fillId="33" borderId="12" xfId="0" applyFont="1" applyFill="1" applyBorder="1" applyAlignment="1">
      <alignment horizontal="center"/>
    </xf>
    <xf numFmtId="43" fontId="3" fillId="33" borderId="14" xfId="50" applyFont="1" applyFill="1" applyBorder="1" applyAlignment="1">
      <alignment/>
    </xf>
    <xf numFmtId="0" fontId="3" fillId="33" borderId="14" xfId="0" applyFont="1" applyFill="1" applyBorder="1" applyAlignment="1">
      <alignment/>
    </xf>
    <xf numFmtId="0" fontId="51" fillId="33" borderId="14" xfId="0" applyFont="1" applyFill="1" applyBorder="1" applyAlignment="1">
      <alignment/>
    </xf>
    <xf numFmtId="43" fontId="2" fillId="33" borderId="0" xfId="47" applyFont="1" applyFill="1" applyBorder="1" applyAlignment="1">
      <alignment/>
    </xf>
    <xf numFmtId="43" fontId="52" fillId="33" borderId="0" xfId="47" applyFont="1" applyFill="1" applyBorder="1" applyAlignment="1">
      <alignment/>
    </xf>
    <xf numFmtId="43" fontId="3" fillId="33" borderId="17" xfId="47" applyFont="1" applyFill="1" applyBorder="1" applyAlignment="1">
      <alignment/>
    </xf>
    <xf numFmtId="43" fontId="3" fillId="33" borderId="0" xfId="47" applyFont="1" applyFill="1" applyBorder="1" applyAlignment="1">
      <alignment/>
    </xf>
    <xf numFmtId="43" fontId="3" fillId="33" borderId="20" xfId="47" applyFont="1" applyFill="1" applyBorder="1" applyAlignment="1">
      <alignment/>
    </xf>
    <xf numFmtId="43" fontId="2" fillId="33" borderId="0" xfId="47" applyFont="1" applyFill="1" applyBorder="1" applyAlignment="1">
      <alignment horizontal="right"/>
    </xf>
    <xf numFmtId="43" fontId="3" fillId="33" borderId="0" xfId="47" applyFont="1" applyFill="1" applyBorder="1" applyAlignment="1">
      <alignment horizontal="right"/>
    </xf>
    <xf numFmtId="43" fontId="52" fillId="33" borderId="0" xfId="47" applyFont="1" applyFill="1" applyBorder="1" applyAlignment="1">
      <alignment horizontal="right"/>
    </xf>
    <xf numFmtId="43" fontId="2" fillId="33" borderId="0" xfId="47" applyFont="1" applyFill="1" applyBorder="1" applyAlignment="1">
      <alignment horizontal="center"/>
    </xf>
    <xf numFmtId="0" fontId="2" fillId="33" borderId="13" xfId="0" applyFont="1" applyFill="1" applyBorder="1" applyAlignment="1">
      <alignment vertical="center" wrapText="1"/>
    </xf>
    <xf numFmtId="165" fontId="2" fillId="33" borderId="0" xfId="0" applyNumberFormat="1" applyFont="1" applyFill="1" applyBorder="1" applyAlignment="1">
      <alignment/>
    </xf>
    <xf numFmtId="0" fontId="2" fillId="33" borderId="13" xfId="0" applyFont="1" applyFill="1" applyBorder="1" applyAlignment="1">
      <alignment horizontal="left" vertical="center" wrapText="1"/>
    </xf>
    <xf numFmtId="0" fontId="6" fillId="33" borderId="19" xfId="0" applyFont="1" applyFill="1" applyBorder="1" applyAlignment="1">
      <alignment vertical="center"/>
    </xf>
    <xf numFmtId="0" fontId="2" fillId="33" borderId="13" xfId="0" applyFont="1" applyFill="1" applyBorder="1" applyAlignment="1">
      <alignment horizontal="left" wrapText="1"/>
    </xf>
    <xf numFmtId="0" fontId="53" fillId="33" borderId="0" xfId="0" applyFont="1" applyFill="1" applyAlignment="1">
      <alignment horizontal="center"/>
    </xf>
    <xf numFmtId="0" fontId="3" fillId="33" borderId="15" xfId="0" applyFont="1" applyFill="1" applyBorder="1" applyAlignment="1">
      <alignment horizontal="left"/>
    </xf>
    <xf numFmtId="43" fontId="3" fillId="33" borderId="21" xfId="47" applyFont="1" applyFill="1" applyBorder="1" applyAlignment="1">
      <alignment horizontal="right"/>
    </xf>
    <xf numFmtId="0" fontId="3" fillId="33" borderId="13" xfId="0" applyFont="1" applyFill="1" applyBorder="1" applyAlignment="1">
      <alignment horizontal="left" vertical="top"/>
    </xf>
    <xf numFmtId="4" fontId="2" fillId="33" borderId="22" xfId="0" applyNumberFormat="1" applyFont="1" applyFill="1" applyBorder="1" applyAlignment="1">
      <alignment horizontal="right"/>
    </xf>
    <xf numFmtId="4" fontId="3" fillId="33" borderId="20" xfId="0" applyNumberFormat="1" applyFont="1" applyFill="1" applyBorder="1" applyAlignment="1">
      <alignment/>
    </xf>
    <xf numFmtId="43" fontId="3" fillId="33" borderId="21" xfId="47" applyFont="1" applyFill="1" applyBorder="1" applyAlignment="1">
      <alignment/>
    </xf>
    <xf numFmtId="4" fontId="3" fillId="33" borderId="21" xfId="0" applyNumberFormat="1" applyFont="1" applyFill="1" applyBorder="1" applyAlignment="1">
      <alignment/>
    </xf>
    <xf numFmtId="4" fontId="3" fillId="33" borderId="20" xfId="0" applyNumberFormat="1" applyFont="1" applyFill="1" applyBorder="1" applyAlignment="1">
      <alignment horizontal="right"/>
    </xf>
    <xf numFmtId="43" fontId="2" fillId="0" borderId="0" xfId="47" applyFont="1" applyBorder="1" applyAlignment="1">
      <alignment/>
    </xf>
    <xf numFmtId="165" fontId="2" fillId="33" borderId="22" xfId="0" applyNumberFormat="1" applyFont="1" applyFill="1" applyBorder="1" applyAlignment="1">
      <alignment/>
    </xf>
    <xf numFmtId="0" fontId="11" fillId="33" borderId="19" xfId="0" applyFont="1" applyFill="1" applyBorder="1" applyAlignment="1">
      <alignment horizontal="justify"/>
    </xf>
    <xf numFmtId="0" fontId="6" fillId="33" borderId="19" xfId="0" applyFont="1" applyFill="1" applyBorder="1" applyAlignment="1">
      <alignment/>
    </xf>
    <xf numFmtId="0" fontId="6" fillId="33" borderId="13" xfId="0" applyFont="1" applyFill="1" applyBorder="1" applyAlignment="1">
      <alignment/>
    </xf>
    <xf numFmtId="0" fontId="6" fillId="33" borderId="19" xfId="0" applyFont="1" applyFill="1" applyBorder="1" applyAlignment="1">
      <alignment horizontal="left" vertical="center" wrapText="1"/>
    </xf>
    <xf numFmtId="0" fontId="6" fillId="33" borderId="19" xfId="0" applyFont="1" applyFill="1" applyBorder="1" applyAlignment="1">
      <alignment horizontal="left"/>
    </xf>
    <xf numFmtId="0" fontId="2" fillId="0" borderId="13" xfId="0" applyFont="1" applyBorder="1" applyAlignment="1">
      <alignment/>
    </xf>
    <xf numFmtId="0" fontId="3" fillId="33" borderId="15" xfId="0" applyFont="1" applyFill="1" applyBorder="1" applyAlignment="1">
      <alignment wrapText="1"/>
    </xf>
    <xf numFmtId="43" fontId="52" fillId="33" borderId="0" xfId="50" applyFont="1" applyFill="1" applyBorder="1" applyAlignment="1">
      <alignment/>
    </xf>
    <xf numFmtId="0" fontId="10" fillId="33" borderId="14" xfId="0" applyFont="1" applyFill="1" applyBorder="1" applyAlignment="1">
      <alignment horizontal="center"/>
    </xf>
    <xf numFmtId="0" fontId="9" fillId="33" borderId="16" xfId="0" applyFont="1" applyFill="1" applyBorder="1" applyAlignment="1">
      <alignment/>
    </xf>
    <xf numFmtId="4" fontId="3" fillId="33" borderId="22" xfId="0" applyNumberFormat="1" applyFont="1" applyFill="1" applyBorder="1" applyAlignment="1">
      <alignment/>
    </xf>
    <xf numFmtId="43" fontId="54" fillId="33" borderId="0" xfId="47" applyFont="1" applyFill="1" applyBorder="1" applyAlignment="1">
      <alignment/>
    </xf>
    <xf numFmtId="43" fontId="3" fillId="33" borderId="22" xfId="47" applyFont="1" applyFill="1" applyBorder="1" applyAlignment="1">
      <alignment/>
    </xf>
    <xf numFmtId="40" fontId="2" fillId="33" borderId="22" xfId="0" applyNumberFormat="1" applyFont="1" applyFill="1" applyBorder="1" applyAlignment="1">
      <alignment/>
    </xf>
    <xf numFmtId="43" fontId="2" fillId="33" borderId="22" xfId="47" applyFont="1" applyFill="1" applyBorder="1" applyAlignment="1">
      <alignment/>
    </xf>
    <xf numFmtId="0" fontId="2" fillId="33" borderId="13" xfId="0" applyFont="1" applyFill="1" applyBorder="1" applyAlignment="1">
      <alignment horizontal="left"/>
    </xf>
    <xf numFmtId="43" fontId="2" fillId="33" borderId="22" xfId="47" applyFont="1" applyFill="1" applyBorder="1" applyAlignment="1">
      <alignment horizontal="right"/>
    </xf>
    <xf numFmtId="43" fontId="2" fillId="33" borderId="0" xfId="47" applyFont="1" applyFill="1" applyBorder="1" applyAlignment="1">
      <alignment horizontal="left"/>
    </xf>
    <xf numFmtId="0" fontId="2" fillId="33" borderId="13" xfId="63" applyFont="1" applyFill="1" applyBorder="1" applyAlignment="1">
      <alignment wrapText="1"/>
      <protection/>
    </xf>
    <xf numFmtId="43" fontId="52" fillId="33" borderId="22" xfId="47" applyFont="1" applyFill="1" applyBorder="1" applyAlignment="1">
      <alignment/>
    </xf>
    <xf numFmtId="0" fontId="53" fillId="0" borderId="0" xfId="0" applyFont="1" applyAlignment="1">
      <alignment horizontal="center"/>
    </xf>
    <xf numFmtId="0" fontId="2" fillId="33" borderId="15"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6" xfId="0" applyFont="1" applyFill="1" applyBorder="1" applyAlignment="1">
      <alignment horizontal="left" vertical="top" wrapText="1"/>
    </xf>
    <xf numFmtId="0" fontId="53" fillId="33" borderId="0" xfId="0" applyFont="1" applyFill="1" applyAlignment="1">
      <alignment horizontal="center"/>
    </xf>
    <xf numFmtId="0" fontId="8" fillId="0" borderId="0" xfId="0" applyFont="1" applyAlignment="1">
      <alignment horizontal="center" readingOrder="2"/>
    </xf>
    <xf numFmtId="0" fontId="5"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3152775</xdr:colOff>
      <xdr:row>0</xdr:row>
      <xdr:rowOff>57150</xdr:rowOff>
    </xdr:from>
    <xdr:to>
      <xdr:col>0</xdr:col>
      <xdr:colOff>3905250</xdr:colOff>
      <xdr:row>5</xdr:row>
      <xdr:rowOff>19050</xdr:rowOff>
    </xdr:to>
    <xdr:pic>
      <xdr:nvPicPr>
        <xdr:cNvPr id="1" name="Picture 3"/>
        <xdr:cNvPicPr preferRelativeResize="1">
          <a:picLocks noChangeAspect="1"/>
        </xdr:cNvPicPr>
      </xdr:nvPicPr>
      <xdr:blipFill>
        <a:blip r:embed="rId1"/>
        <a:stretch>
          <a:fillRect/>
        </a:stretch>
      </xdr:blipFill>
      <xdr:spPr>
        <a:xfrm>
          <a:off x="3152775" y="57150"/>
          <a:ext cx="752475" cy="676275"/>
        </a:xfrm>
        <a:prstGeom prst="rect">
          <a:avLst/>
        </a:prstGeom>
        <a:noFill/>
        <a:ln w="9525" cmpd="sng">
          <a:noFill/>
        </a:ln>
      </xdr:spPr>
    </xdr:pic>
    <xdr:clientData/>
  </xdr:twoCellAnchor>
  <xdr:twoCellAnchor editAs="oneCell">
    <xdr:from>
      <xdr:col>0</xdr:col>
      <xdr:colOff>1828800</xdr:colOff>
      <xdr:row>272</xdr:row>
      <xdr:rowOff>9525</xdr:rowOff>
    </xdr:from>
    <xdr:to>
      <xdr:col>0</xdr:col>
      <xdr:colOff>4438650</xdr:colOff>
      <xdr:row>280</xdr:row>
      <xdr:rowOff>57150</xdr:rowOff>
    </xdr:to>
    <xdr:pic>
      <xdr:nvPicPr>
        <xdr:cNvPr id="2" name="Picture 6"/>
        <xdr:cNvPicPr preferRelativeResize="1">
          <a:picLocks noChangeAspect="1"/>
        </xdr:cNvPicPr>
      </xdr:nvPicPr>
      <xdr:blipFill>
        <a:blip r:embed="rId2"/>
        <a:stretch>
          <a:fillRect/>
        </a:stretch>
      </xdr:blipFill>
      <xdr:spPr>
        <a:xfrm>
          <a:off x="1828800" y="57978675"/>
          <a:ext cx="2609850"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D291"/>
  <sheetViews>
    <sheetView tabSelected="1" zoomScalePageLayoutView="0" workbookViewId="0" topLeftCell="A269">
      <selection activeCell="F275" sqref="F275"/>
    </sheetView>
  </sheetViews>
  <sheetFormatPr defaultColWidth="11.421875" defaultRowHeight="12.75"/>
  <cols>
    <col min="1" max="1" width="81.28125" style="1" customWidth="1"/>
    <col min="2" max="2" width="20.57421875" style="1" bestFit="1" customWidth="1"/>
    <col min="3" max="3" width="6.28125" style="1" customWidth="1"/>
    <col min="4" max="4" width="8.00390625" style="1" customWidth="1"/>
    <col min="5" max="16384" width="11.421875" style="1" customWidth="1"/>
  </cols>
  <sheetData>
    <row r="1" ht="5.25" customHeight="1"/>
    <row r="6" spans="1:3" ht="18">
      <c r="A6" s="110" t="s">
        <v>0</v>
      </c>
      <c r="B6" s="110"/>
      <c r="C6" s="110"/>
    </row>
    <row r="7" spans="1:3" ht="18">
      <c r="A7" s="110" t="s">
        <v>1</v>
      </c>
      <c r="B7" s="110"/>
      <c r="C7" s="110"/>
    </row>
    <row r="8" spans="1:3" ht="15">
      <c r="A8" s="2"/>
      <c r="B8" s="2"/>
      <c r="C8" s="2"/>
    </row>
    <row r="9" spans="1:3" ht="20.25">
      <c r="A9" s="111" t="s">
        <v>88</v>
      </c>
      <c r="B9" s="111"/>
      <c r="C9" s="111"/>
    </row>
    <row r="10" spans="1:3" ht="18">
      <c r="A10" s="112" t="s">
        <v>166</v>
      </c>
      <c r="B10" s="112"/>
      <c r="C10" s="112"/>
    </row>
    <row r="11" spans="1:3" ht="15.75">
      <c r="A11" s="113" t="s">
        <v>3</v>
      </c>
      <c r="B11" s="113"/>
      <c r="C11" s="113"/>
    </row>
    <row r="12" ht="9.75" customHeight="1"/>
    <row r="13" ht="9.75" customHeight="1"/>
    <row r="14" spans="1:3" ht="18.75" customHeight="1">
      <c r="A14" s="105" t="s">
        <v>2</v>
      </c>
      <c r="B14" s="105"/>
      <c r="C14" s="105"/>
    </row>
    <row r="15" spans="1:4" ht="18.75" customHeight="1" thickBot="1">
      <c r="A15" s="4" t="s">
        <v>13</v>
      </c>
      <c r="B15" s="8"/>
      <c r="C15" s="8"/>
      <c r="D15" s="8"/>
    </row>
    <row r="16" spans="1:4" ht="16.5">
      <c r="A16" s="85" t="s">
        <v>49</v>
      </c>
      <c r="B16" s="14"/>
      <c r="C16" s="15"/>
      <c r="D16" s="8"/>
    </row>
    <row r="17" spans="1:4" ht="67.5" customHeight="1" thickBot="1">
      <c r="A17" s="106" t="s">
        <v>167</v>
      </c>
      <c r="B17" s="107"/>
      <c r="C17" s="108"/>
      <c r="D17" s="8"/>
    </row>
    <row r="18" spans="1:4" ht="16.5" thickBot="1">
      <c r="A18" s="54"/>
      <c r="B18" s="39">
        <v>2023</v>
      </c>
      <c r="C18" s="56"/>
      <c r="D18" s="8"/>
    </row>
    <row r="19" spans="1:4" ht="15.75">
      <c r="A19" s="33" t="s">
        <v>41</v>
      </c>
      <c r="B19" s="13"/>
      <c r="C19" s="93"/>
      <c r="D19" s="8"/>
    </row>
    <row r="20" spans="1:4" ht="15.75">
      <c r="A20" s="26" t="s">
        <v>7</v>
      </c>
      <c r="B20" s="70">
        <v>200000</v>
      </c>
      <c r="C20" s="93"/>
      <c r="D20" s="8"/>
    </row>
    <row r="21" spans="1:4" ht="15.75">
      <c r="A21" s="26" t="s">
        <v>97</v>
      </c>
      <c r="B21" s="70">
        <v>30000</v>
      </c>
      <c r="C21" s="93"/>
      <c r="D21" s="8"/>
    </row>
    <row r="22" spans="1:4" ht="15.75">
      <c r="A22" s="26" t="s">
        <v>93</v>
      </c>
      <c r="B22" s="70">
        <v>15000</v>
      </c>
      <c r="C22" s="93"/>
      <c r="D22" s="8"/>
    </row>
    <row r="23" spans="1:4" ht="15.75">
      <c r="A23" s="26" t="s">
        <v>94</v>
      </c>
      <c r="B23" s="84">
        <v>30000</v>
      </c>
      <c r="C23" s="93"/>
      <c r="D23" s="8"/>
    </row>
    <row r="24" spans="1:4" ht="16.5" thickBot="1">
      <c r="A24" s="33" t="s">
        <v>8</v>
      </c>
      <c r="B24" s="36">
        <f>SUM(B20:B23)</f>
        <v>275000</v>
      </c>
      <c r="C24" s="93"/>
      <c r="D24" s="8"/>
    </row>
    <row r="25" spans="1:4" ht="10.5" customHeight="1" thickTop="1">
      <c r="A25" s="33"/>
      <c r="B25" s="6"/>
      <c r="C25" s="93"/>
      <c r="D25" s="8"/>
    </row>
    <row r="26" spans="1:4" ht="15.75">
      <c r="A26" s="33" t="s">
        <v>133</v>
      </c>
      <c r="B26" s="13"/>
      <c r="C26" s="17"/>
      <c r="D26" s="8"/>
    </row>
    <row r="27" spans="1:4" ht="15">
      <c r="A27" s="26" t="s">
        <v>77</v>
      </c>
      <c r="B27" s="9">
        <v>115803972.11</v>
      </c>
      <c r="C27" s="18"/>
      <c r="D27" s="8"/>
    </row>
    <row r="28" spans="1:4" ht="15">
      <c r="A28" s="26" t="s">
        <v>78</v>
      </c>
      <c r="B28" s="9">
        <v>606416.56</v>
      </c>
      <c r="C28" s="18"/>
      <c r="D28" s="8"/>
    </row>
    <row r="29" spans="1:4" ht="15">
      <c r="A29" s="26" t="s">
        <v>4</v>
      </c>
      <c r="B29" s="9">
        <v>82118183.55</v>
      </c>
      <c r="C29" s="18"/>
      <c r="D29" s="8"/>
    </row>
    <row r="30" spans="1:3" s="8" customFormat="1" ht="15">
      <c r="A30" s="26" t="s">
        <v>89</v>
      </c>
      <c r="B30" s="9">
        <v>1798.4</v>
      </c>
      <c r="C30" s="18"/>
    </row>
    <row r="31" spans="1:4" ht="15">
      <c r="A31" s="26" t="s">
        <v>34</v>
      </c>
      <c r="B31" s="78">
        <v>682011.83</v>
      </c>
      <c r="C31" s="18"/>
      <c r="D31" s="8"/>
    </row>
    <row r="32" spans="1:4" ht="16.5" thickBot="1">
      <c r="A32" s="33" t="s">
        <v>5</v>
      </c>
      <c r="B32" s="79">
        <f>SUM(B27:B31)</f>
        <v>199212382.45000002</v>
      </c>
      <c r="C32" s="19"/>
      <c r="D32" s="8"/>
    </row>
    <row r="33" spans="1:4" ht="10.5" customHeight="1" thickTop="1">
      <c r="A33" s="26"/>
      <c r="B33" s="60"/>
      <c r="C33" s="20"/>
      <c r="D33" s="8"/>
    </row>
    <row r="34" spans="1:4" ht="16.5" thickBot="1">
      <c r="A34" s="33" t="s">
        <v>6</v>
      </c>
      <c r="B34" s="36">
        <f>+B24+B32</f>
        <v>199487382.45000002</v>
      </c>
      <c r="C34" s="19"/>
      <c r="D34" s="13"/>
    </row>
    <row r="35" spans="1:4" ht="16.5" thickBot="1" thickTop="1">
      <c r="A35" s="21"/>
      <c r="B35" s="38"/>
      <c r="C35" s="94"/>
      <c r="D35" s="13"/>
    </row>
    <row r="36" spans="1:4" ht="15.75">
      <c r="A36" s="13"/>
      <c r="B36" s="23"/>
      <c r="C36" s="23"/>
      <c r="D36" s="13"/>
    </row>
    <row r="37" spans="1:4" ht="22.5" customHeight="1" thickBot="1">
      <c r="A37" s="4" t="s">
        <v>17</v>
      </c>
      <c r="B37" s="38"/>
      <c r="C37" s="38"/>
      <c r="D37" s="13"/>
    </row>
    <row r="38" spans="1:4" ht="17.25" thickBot="1">
      <c r="A38" s="86" t="s">
        <v>50</v>
      </c>
      <c r="B38" s="39">
        <v>2023</v>
      </c>
      <c r="C38" s="55"/>
      <c r="D38" s="13"/>
    </row>
    <row r="39" spans="1:4" ht="30">
      <c r="A39" s="16" t="s">
        <v>124</v>
      </c>
      <c r="B39" s="24"/>
      <c r="C39" s="25"/>
      <c r="D39" s="13"/>
    </row>
    <row r="40" spans="1:4" ht="12.75" customHeight="1">
      <c r="A40" s="16"/>
      <c r="B40" s="6"/>
      <c r="C40" s="40"/>
      <c r="D40" s="13"/>
    </row>
    <row r="41" spans="1:4" ht="15.75">
      <c r="A41" s="26" t="s">
        <v>115</v>
      </c>
      <c r="B41" s="83">
        <v>1200634.7</v>
      </c>
      <c r="C41" s="40"/>
      <c r="D41" s="13"/>
    </row>
    <row r="42" spans="1:4" ht="15.75">
      <c r="A42" s="26" t="s">
        <v>148</v>
      </c>
      <c r="B42" s="60">
        <v>261445.2</v>
      </c>
      <c r="C42" s="40"/>
      <c r="D42" s="13"/>
    </row>
    <row r="43" spans="1:4" ht="15">
      <c r="A43" s="26" t="s">
        <v>149</v>
      </c>
      <c r="B43" s="99">
        <v>308439</v>
      </c>
      <c r="C43" s="25"/>
      <c r="D43" s="13"/>
    </row>
    <row r="44" spans="1:4" ht="15" hidden="1">
      <c r="A44" s="26" t="s">
        <v>9</v>
      </c>
      <c r="B44" s="60">
        <v>0</v>
      </c>
      <c r="C44" s="25"/>
      <c r="D44" s="13"/>
    </row>
    <row r="45" spans="1:4" ht="16.5" thickBot="1">
      <c r="A45" s="27" t="s">
        <v>116</v>
      </c>
      <c r="B45" s="64">
        <f>+B41+B42+B43</f>
        <v>1770518.9</v>
      </c>
      <c r="C45" s="34"/>
      <c r="D45" s="13"/>
    </row>
    <row r="46" spans="1:4" ht="16.5" thickBot="1" thickTop="1">
      <c r="A46" s="21"/>
      <c r="B46" s="38"/>
      <c r="C46" s="22"/>
      <c r="D46" s="13"/>
    </row>
    <row r="47" spans="1:4" ht="15">
      <c r="A47" s="13"/>
      <c r="B47" s="13"/>
      <c r="C47" s="13"/>
      <c r="D47" s="13"/>
    </row>
    <row r="48" spans="1:4" ht="17.25" customHeight="1" thickBot="1">
      <c r="A48" s="4" t="s">
        <v>31</v>
      </c>
      <c r="B48" s="13"/>
      <c r="C48" s="13"/>
      <c r="D48" s="13"/>
    </row>
    <row r="49" spans="1:4" ht="17.25" thickBot="1">
      <c r="A49" s="86" t="s">
        <v>51</v>
      </c>
      <c r="B49" s="39">
        <v>2023</v>
      </c>
      <c r="C49" s="55"/>
      <c r="D49" s="13"/>
    </row>
    <row r="50" spans="1:4" ht="43.5" customHeight="1">
      <c r="A50" s="16" t="s">
        <v>142</v>
      </c>
      <c r="B50" s="13"/>
      <c r="C50" s="28"/>
      <c r="D50" s="13"/>
    </row>
    <row r="51" spans="1:4" ht="11.25" customHeight="1">
      <c r="A51" s="26"/>
      <c r="B51" s="9"/>
      <c r="C51" s="29"/>
      <c r="D51" s="13"/>
    </row>
    <row r="52" spans="1:4" ht="15">
      <c r="A52" s="26" t="s">
        <v>105</v>
      </c>
      <c r="B52" s="9">
        <v>71622311.99</v>
      </c>
      <c r="C52" s="29"/>
      <c r="D52" s="13"/>
    </row>
    <row r="53" spans="1:4" ht="15">
      <c r="A53" s="26" t="s">
        <v>98</v>
      </c>
      <c r="B53" s="9">
        <v>2484455</v>
      </c>
      <c r="C53" s="29"/>
      <c r="D53" s="13"/>
    </row>
    <row r="54" spans="1:4" ht="15">
      <c r="A54" s="26" t="s">
        <v>100</v>
      </c>
      <c r="B54" s="9">
        <v>5013850.87</v>
      </c>
      <c r="C54" s="29"/>
      <c r="D54" s="13"/>
    </row>
    <row r="55" spans="1:4" ht="16.5" thickBot="1">
      <c r="A55" s="27" t="s">
        <v>10</v>
      </c>
      <c r="B55" s="82">
        <f>SUM(B52:B54)</f>
        <v>79120617.86</v>
      </c>
      <c r="C55" s="30"/>
      <c r="D55" s="13"/>
    </row>
    <row r="56" spans="1:4" ht="12.75" customHeight="1" thickTop="1">
      <c r="A56" s="27"/>
      <c r="B56" s="10"/>
      <c r="C56" s="30"/>
      <c r="D56" s="13"/>
    </row>
    <row r="57" spans="1:4" ht="16.5" thickBot="1">
      <c r="A57" s="27" t="s">
        <v>117</v>
      </c>
      <c r="B57" s="36">
        <f>+B55</f>
        <v>79120617.86</v>
      </c>
      <c r="C57" s="34"/>
      <c r="D57" s="13"/>
    </row>
    <row r="58" spans="1:4" ht="6.75" customHeight="1" thickBot="1" thickTop="1">
      <c r="A58" s="21"/>
      <c r="B58" s="38"/>
      <c r="C58" s="22"/>
      <c r="D58" s="13"/>
    </row>
    <row r="59" spans="1:4" ht="15.75">
      <c r="A59" s="13"/>
      <c r="B59" s="23"/>
      <c r="C59" s="23"/>
      <c r="D59" s="13"/>
    </row>
    <row r="60" spans="1:4" ht="15.75">
      <c r="A60" s="13"/>
      <c r="B60" s="23"/>
      <c r="C60" s="23"/>
      <c r="D60" s="13"/>
    </row>
    <row r="61" spans="1:4" ht="15.75">
      <c r="A61" s="13"/>
      <c r="B61" s="23"/>
      <c r="C61" s="23"/>
      <c r="D61" s="13"/>
    </row>
    <row r="62" spans="1:4" ht="21" thickBot="1">
      <c r="A62" s="4" t="s">
        <v>19</v>
      </c>
      <c r="B62" s="38"/>
      <c r="C62" s="38"/>
      <c r="D62" s="13"/>
    </row>
    <row r="63" spans="1:4" ht="17.25" thickBot="1">
      <c r="A63" s="86" t="s">
        <v>55</v>
      </c>
      <c r="B63" s="5">
        <v>2023</v>
      </c>
      <c r="C63" s="55"/>
      <c r="D63" s="13"/>
    </row>
    <row r="64" spans="1:4" ht="45">
      <c r="A64" s="16" t="s">
        <v>143</v>
      </c>
      <c r="B64" s="13"/>
      <c r="C64" s="28"/>
      <c r="D64" s="13"/>
    </row>
    <row r="65" spans="1:4" ht="15">
      <c r="A65" s="26" t="s">
        <v>106</v>
      </c>
      <c r="B65" s="12">
        <v>1335413558.01</v>
      </c>
      <c r="C65" s="32"/>
      <c r="D65" s="12"/>
    </row>
    <row r="66" spans="1:4" ht="15.75">
      <c r="A66" s="33" t="s">
        <v>130</v>
      </c>
      <c r="B66" s="42">
        <v>-1187828701.55</v>
      </c>
      <c r="C66" s="41"/>
      <c r="D66" s="12"/>
    </row>
    <row r="67" spans="1:4" ht="15.75">
      <c r="A67" s="27" t="s">
        <v>57</v>
      </c>
      <c r="B67" s="81">
        <f>+B65+B66</f>
        <v>147584856.46000004</v>
      </c>
      <c r="C67" s="34"/>
      <c r="D67" s="12"/>
    </row>
    <row r="68" spans="1:4" ht="11.25" customHeight="1">
      <c r="A68" s="27"/>
      <c r="B68" s="23"/>
      <c r="C68" s="34"/>
      <c r="D68" s="23"/>
    </row>
    <row r="69" spans="1:4" ht="15.75" hidden="1">
      <c r="A69" s="27" t="s">
        <v>70</v>
      </c>
      <c r="B69" s="23"/>
      <c r="C69" s="34"/>
      <c r="D69" s="12"/>
    </row>
    <row r="70" spans="1:4" ht="15.75" hidden="1">
      <c r="A70" s="27" t="s">
        <v>68</v>
      </c>
      <c r="B70" s="23"/>
      <c r="C70" s="34"/>
      <c r="D70" s="12"/>
    </row>
    <row r="71" spans="1:4" ht="15.75" hidden="1">
      <c r="A71" s="27" t="s">
        <v>69</v>
      </c>
      <c r="B71" s="23"/>
      <c r="C71" s="34"/>
      <c r="D71" s="12"/>
    </row>
    <row r="72" spans="1:4" ht="104.25" customHeight="1">
      <c r="A72" s="71" t="s">
        <v>144</v>
      </c>
      <c r="B72" s="13"/>
      <c r="C72" s="28"/>
      <c r="D72" s="12"/>
    </row>
    <row r="73" spans="1:4" ht="15">
      <c r="A73" s="26" t="s">
        <v>95</v>
      </c>
      <c r="B73" s="12">
        <v>102156800</v>
      </c>
      <c r="C73" s="32"/>
      <c r="D73" s="12"/>
    </row>
    <row r="74" spans="1:4" ht="15.75">
      <c r="A74" s="33" t="s">
        <v>125</v>
      </c>
      <c r="B74" s="12"/>
      <c r="C74" s="32"/>
      <c r="D74" s="12"/>
    </row>
    <row r="75" spans="1:4" ht="15.75">
      <c r="A75" s="26" t="s">
        <v>107</v>
      </c>
      <c r="B75" s="12">
        <v>88576372.3</v>
      </c>
      <c r="C75" s="32"/>
      <c r="D75" s="23"/>
    </row>
    <row r="76" spans="1:4" ht="15.75">
      <c r="A76" s="33" t="s">
        <v>131</v>
      </c>
      <c r="B76" s="42">
        <v>-10392687.79</v>
      </c>
      <c r="C76" s="32"/>
      <c r="D76" s="23"/>
    </row>
    <row r="77" spans="1:4" ht="15.75">
      <c r="A77" s="27" t="s">
        <v>57</v>
      </c>
      <c r="B77" s="81">
        <f>+B76+B75+B73</f>
        <v>180340484.51</v>
      </c>
      <c r="C77" s="34"/>
      <c r="D77" s="23"/>
    </row>
    <row r="78" spans="1:4" ht="16.5" hidden="1" thickBot="1">
      <c r="A78" s="35" t="s">
        <v>58</v>
      </c>
      <c r="B78" s="23"/>
      <c r="C78" s="34"/>
      <c r="D78" s="23"/>
    </row>
    <row r="79" spans="1:4" ht="9.75" customHeight="1">
      <c r="A79" s="33"/>
      <c r="B79" s="23"/>
      <c r="C79" s="34"/>
      <c r="D79" s="23"/>
    </row>
    <row r="80" spans="1:4" ht="16.5">
      <c r="A80" s="87" t="s">
        <v>56</v>
      </c>
      <c r="B80" s="95">
        <f>+B67+B77</f>
        <v>327925340.97</v>
      </c>
      <c r="C80" s="34"/>
      <c r="D80" s="37"/>
    </row>
    <row r="81" spans="1:4" ht="12.75" customHeight="1">
      <c r="A81" s="87"/>
      <c r="B81" s="23"/>
      <c r="C81" s="34"/>
      <c r="D81" s="37"/>
    </row>
    <row r="82" spans="1:4" ht="16.5" thickBot="1">
      <c r="A82" s="33" t="s">
        <v>127</v>
      </c>
      <c r="B82" s="82">
        <f>+B80</f>
        <v>327925340.97</v>
      </c>
      <c r="C82" s="34"/>
      <c r="D82" s="37"/>
    </row>
    <row r="83" spans="1:4" ht="8.25" customHeight="1" thickBot="1" thickTop="1">
      <c r="A83" s="35"/>
      <c r="B83" s="38"/>
      <c r="C83" s="22"/>
      <c r="D83" s="12"/>
    </row>
    <row r="84" spans="1:4" ht="15.75">
      <c r="A84" s="13"/>
      <c r="B84" s="23"/>
      <c r="C84" s="23"/>
      <c r="D84" s="13"/>
    </row>
    <row r="85" spans="1:4" ht="18" customHeight="1">
      <c r="A85" s="109" t="s">
        <v>11</v>
      </c>
      <c r="B85" s="109"/>
      <c r="C85" s="109"/>
      <c r="D85" s="23"/>
    </row>
    <row r="86" spans="1:4" ht="9.75" customHeight="1">
      <c r="A86" s="74"/>
      <c r="B86" s="74"/>
      <c r="C86" s="74"/>
      <c r="D86" s="23"/>
    </row>
    <row r="87" spans="1:4" ht="18" customHeight="1" thickBot="1">
      <c r="A87" s="4" t="s">
        <v>21</v>
      </c>
      <c r="B87" s="13"/>
      <c r="C87" s="13"/>
      <c r="D87" s="13"/>
    </row>
    <row r="88" spans="1:4" ht="17.25" thickBot="1">
      <c r="A88" s="86" t="s">
        <v>59</v>
      </c>
      <c r="B88" s="39">
        <v>2023</v>
      </c>
      <c r="C88" s="55"/>
      <c r="D88" s="12"/>
    </row>
    <row r="89" spans="1:4" ht="30">
      <c r="A89" s="16" t="s">
        <v>145</v>
      </c>
      <c r="B89" s="13"/>
      <c r="C89" s="28"/>
      <c r="D89" s="13"/>
    </row>
    <row r="90" spans="1:4" ht="15">
      <c r="A90" s="16"/>
      <c r="B90" s="13"/>
      <c r="C90" s="28"/>
      <c r="D90" s="13"/>
    </row>
    <row r="91" spans="1:4" ht="15">
      <c r="A91" s="90" t="s">
        <v>135</v>
      </c>
      <c r="B91" s="60">
        <v>22288.08</v>
      </c>
      <c r="C91" s="28"/>
      <c r="D91" s="13"/>
    </row>
    <row r="92" spans="1:4" ht="15">
      <c r="A92" s="26" t="s">
        <v>118</v>
      </c>
      <c r="B92" s="60">
        <v>53278584.23</v>
      </c>
      <c r="C92" s="28"/>
      <c r="D92" s="13"/>
    </row>
    <row r="93" spans="1:4" ht="16.5" thickBot="1">
      <c r="A93" s="33" t="s">
        <v>12</v>
      </c>
      <c r="B93" s="64">
        <f>+B91+B92</f>
        <v>53300872.309999995</v>
      </c>
      <c r="C93" s="34"/>
      <c r="D93" s="12"/>
    </row>
    <row r="94" spans="1:4" ht="11.25" customHeight="1" thickTop="1">
      <c r="A94" s="33"/>
      <c r="B94" s="23"/>
      <c r="C94" s="34"/>
      <c r="D94" s="12"/>
    </row>
    <row r="95" spans="1:4" ht="16.5">
      <c r="A95" s="87" t="s">
        <v>32</v>
      </c>
      <c r="B95" s="6"/>
      <c r="C95" s="40"/>
      <c r="D95" s="37"/>
    </row>
    <row r="96" spans="1:4" ht="30">
      <c r="A96" s="16" t="s">
        <v>14</v>
      </c>
      <c r="B96" s="13"/>
      <c r="C96" s="28"/>
      <c r="D96" s="37"/>
    </row>
    <row r="97" spans="1:4" ht="15">
      <c r="A97" s="16"/>
      <c r="B97" s="13"/>
      <c r="C97" s="28"/>
      <c r="D97" s="37"/>
    </row>
    <row r="98" spans="1:4" ht="15">
      <c r="A98" s="26" t="s">
        <v>120</v>
      </c>
      <c r="B98" s="60">
        <v>0</v>
      </c>
      <c r="C98" s="28"/>
      <c r="D98" s="37"/>
    </row>
    <row r="99" spans="1:4" ht="15">
      <c r="A99" s="16" t="s">
        <v>119</v>
      </c>
      <c r="B99" s="68">
        <v>29559505.18</v>
      </c>
      <c r="C99" s="28"/>
      <c r="D99" s="37"/>
    </row>
    <row r="100" spans="1:4" ht="15.75" hidden="1">
      <c r="A100" s="33" t="s">
        <v>28</v>
      </c>
      <c r="B100" s="60"/>
      <c r="C100" s="41"/>
      <c r="D100" s="13"/>
    </row>
    <row r="101" spans="1:4" ht="15" hidden="1">
      <c r="A101" s="26" t="s">
        <v>27</v>
      </c>
      <c r="B101" s="60"/>
      <c r="C101" s="41"/>
      <c r="D101" s="13"/>
    </row>
    <row r="102" spans="1:4" ht="15" hidden="1">
      <c r="A102" s="26" t="s">
        <v>30</v>
      </c>
      <c r="B102" s="60"/>
      <c r="C102" s="41"/>
      <c r="D102" s="13"/>
    </row>
    <row r="103" spans="1:4" ht="15" hidden="1">
      <c r="A103" s="26" t="s">
        <v>29</v>
      </c>
      <c r="B103" s="60"/>
      <c r="C103" s="41"/>
      <c r="D103" s="13"/>
    </row>
    <row r="104" spans="1:4" ht="16.5" thickBot="1">
      <c r="A104" s="77" t="s">
        <v>15</v>
      </c>
      <c r="B104" s="64">
        <f>+B98+B99</f>
        <v>29559505.18</v>
      </c>
      <c r="C104" s="43"/>
      <c r="D104" s="13"/>
    </row>
    <row r="105" spans="1:4" ht="12" customHeight="1" thickTop="1">
      <c r="A105" s="77"/>
      <c r="B105" s="42"/>
      <c r="C105" s="43"/>
      <c r="D105" s="13"/>
    </row>
    <row r="106" spans="1:4" ht="16.5" thickBot="1">
      <c r="A106" s="33" t="s">
        <v>62</v>
      </c>
      <c r="B106" s="62">
        <f>+B93+B104</f>
        <v>82860377.49</v>
      </c>
      <c r="C106" s="43"/>
      <c r="D106" s="13"/>
    </row>
    <row r="107" spans="1:4" ht="9" customHeight="1" thickBot="1" thickTop="1">
      <c r="A107" s="21"/>
      <c r="B107" s="38"/>
      <c r="C107" s="22"/>
      <c r="D107" s="13"/>
    </row>
    <row r="108" spans="1:4" ht="9" customHeight="1">
      <c r="A108" s="13"/>
      <c r="B108" s="13"/>
      <c r="C108" s="13"/>
      <c r="D108" s="13"/>
    </row>
    <row r="109" spans="1:4" ht="9" customHeight="1">
      <c r="A109" s="13"/>
      <c r="B109" s="13"/>
      <c r="C109" s="13"/>
      <c r="D109" s="13"/>
    </row>
    <row r="110" spans="1:4" ht="11.25" customHeight="1">
      <c r="A110" s="13"/>
      <c r="B110" s="13"/>
      <c r="C110" s="13"/>
      <c r="D110" s="13"/>
    </row>
    <row r="111" spans="1:4" ht="17.25" customHeight="1" thickBot="1">
      <c r="A111" s="7" t="s">
        <v>22</v>
      </c>
      <c r="B111" s="13"/>
      <c r="C111" s="13"/>
      <c r="D111" s="13"/>
    </row>
    <row r="112" spans="1:4" ht="17.25" thickBot="1">
      <c r="A112" s="86" t="s">
        <v>60</v>
      </c>
      <c r="B112" s="39">
        <v>2023</v>
      </c>
      <c r="C112" s="55"/>
      <c r="D112" s="13"/>
    </row>
    <row r="113" spans="1:4" ht="45">
      <c r="A113" s="16" t="s">
        <v>146</v>
      </c>
      <c r="B113" s="13"/>
      <c r="C113" s="28"/>
      <c r="D113" s="13"/>
    </row>
    <row r="114" spans="1:4" ht="9.75" customHeight="1">
      <c r="A114" s="16"/>
      <c r="B114" s="13"/>
      <c r="C114" s="28"/>
      <c r="D114" s="13"/>
    </row>
    <row r="115" spans="1:4" ht="15">
      <c r="A115" s="26" t="s">
        <v>128</v>
      </c>
      <c r="B115" s="65">
        <v>1033845.21</v>
      </c>
      <c r="C115" s="50"/>
      <c r="D115" s="13"/>
    </row>
    <row r="116" spans="1:4" ht="16.5" thickBot="1">
      <c r="A116" s="33" t="s">
        <v>61</v>
      </c>
      <c r="B116" s="64">
        <f>SUM(B115:B115)</f>
        <v>1033845.21</v>
      </c>
      <c r="C116" s="34"/>
      <c r="D116" s="13"/>
    </row>
    <row r="117" spans="1:4" ht="4.5" customHeight="1" thickBot="1" thickTop="1">
      <c r="A117" s="21"/>
      <c r="B117" s="38"/>
      <c r="C117" s="22"/>
      <c r="D117" s="13"/>
    </row>
    <row r="118" spans="1:4" ht="15">
      <c r="A118" s="13"/>
      <c r="B118" s="13"/>
      <c r="C118" s="13"/>
      <c r="D118" s="13"/>
    </row>
    <row r="119" spans="1:4" ht="15">
      <c r="A119" s="13"/>
      <c r="B119" s="13"/>
      <c r="C119" s="13"/>
      <c r="D119" s="13"/>
    </row>
    <row r="120" spans="1:4" ht="15">
      <c r="A120" s="13"/>
      <c r="B120" s="13"/>
      <c r="C120" s="13"/>
      <c r="D120" s="13"/>
    </row>
    <row r="121" spans="1:4" ht="15">
      <c r="A121" s="13"/>
      <c r="B121" s="13"/>
      <c r="C121" s="13"/>
      <c r="D121" s="13"/>
    </row>
    <row r="122" spans="1:4" ht="15">
      <c r="A122" s="13"/>
      <c r="B122" s="13"/>
      <c r="C122" s="13"/>
      <c r="D122" s="13"/>
    </row>
    <row r="123" spans="1:4" ht="15">
      <c r="A123" s="13"/>
      <c r="B123" s="13"/>
      <c r="C123" s="13"/>
      <c r="D123" s="13"/>
    </row>
    <row r="124" spans="1:4" ht="20.25">
      <c r="A124" s="109" t="s">
        <v>36</v>
      </c>
      <c r="B124" s="109"/>
      <c r="C124" s="109"/>
      <c r="D124" s="13"/>
    </row>
    <row r="125" spans="1:4" ht="21" thickBot="1">
      <c r="A125" s="4" t="s">
        <v>23</v>
      </c>
      <c r="B125" s="13"/>
      <c r="C125" s="13"/>
      <c r="D125" s="13"/>
    </row>
    <row r="126" spans="1:4" ht="17.25" thickBot="1">
      <c r="A126" s="86" t="s">
        <v>63</v>
      </c>
      <c r="B126" s="39">
        <v>2023</v>
      </c>
      <c r="C126" s="55"/>
      <c r="D126" s="13"/>
    </row>
    <row r="127" spans="1:4" ht="91.5">
      <c r="A127" s="16" t="s">
        <v>147</v>
      </c>
      <c r="B127" s="13"/>
      <c r="C127" s="28"/>
      <c r="D127" s="13"/>
    </row>
    <row r="128" spans="1:4" ht="15">
      <c r="A128" s="16"/>
      <c r="B128" s="13"/>
      <c r="C128" s="28"/>
      <c r="D128" s="13"/>
    </row>
    <row r="129" spans="1:4" ht="15.75">
      <c r="A129" s="26" t="s">
        <v>71</v>
      </c>
      <c r="B129" s="60">
        <f>25481444.1+54623341.18</f>
        <v>80104785.28</v>
      </c>
      <c r="C129" s="57"/>
      <c r="D129" s="13"/>
    </row>
    <row r="130" spans="1:4" ht="15">
      <c r="A130" s="26" t="s">
        <v>85</v>
      </c>
      <c r="B130" s="60">
        <v>455798684.34</v>
      </c>
      <c r="C130" s="32"/>
      <c r="D130" s="46"/>
    </row>
    <row r="131" spans="1:4" ht="15.75">
      <c r="A131" s="26" t="s">
        <v>37</v>
      </c>
      <c r="B131" s="98">
        <v>-10993832.14</v>
      </c>
      <c r="C131" s="52"/>
      <c r="D131" s="46"/>
    </row>
    <row r="132" spans="1:4" ht="16.5" thickBot="1">
      <c r="A132" s="33" t="s">
        <v>43</v>
      </c>
      <c r="B132" s="64">
        <f>+B129+B130+B131</f>
        <v>524909637.48</v>
      </c>
      <c r="C132" s="34"/>
      <c r="D132" s="13"/>
    </row>
    <row r="133" spans="1:4" ht="16.5" thickBot="1" thickTop="1">
      <c r="A133" s="21"/>
      <c r="B133" s="38"/>
      <c r="C133" s="22"/>
      <c r="D133" s="13"/>
    </row>
    <row r="134" spans="1:4" ht="15">
      <c r="A134" s="13"/>
      <c r="B134" s="13"/>
      <c r="C134" s="13"/>
      <c r="D134" s="13"/>
    </row>
    <row r="135" spans="1:4" ht="15">
      <c r="A135" s="13"/>
      <c r="B135" s="13"/>
      <c r="C135" s="13"/>
      <c r="D135" s="13"/>
    </row>
    <row r="136" spans="1:4" ht="20.25">
      <c r="A136" s="109" t="s">
        <v>16</v>
      </c>
      <c r="B136" s="109"/>
      <c r="C136" s="109"/>
      <c r="D136" s="13"/>
    </row>
    <row r="137" spans="1:4" ht="21" thickBot="1">
      <c r="A137" s="4" t="s">
        <v>24</v>
      </c>
      <c r="B137" s="13"/>
      <c r="C137" s="13"/>
      <c r="D137" s="13"/>
    </row>
    <row r="138" spans="1:4" ht="17.25" thickBot="1">
      <c r="A138" s="86" t="s">
        <v>53</v>
      </c>
      <c r="B138" s="39">
        <v>2023</v>
      </c>
      <c r="C138" s="55"/>
      <c r="D138" s="13"/>
    </row>
    <row r="139" spans="1:4" ht="15.75">
      <c r="A139" s="48"/>
      <c r="B139" s="23"/>
      <c r="C139" s="32"/>
      <c r="D139" s="13"/>
    </row>
    <row r="140" spans="1:4" ht="15.75">
      <c r="A140" s="48" t="s">
        <v>33</v>
      </c>
      <c r="B140" s="23"/>
      <c r="C140" s="32"/>
      <c r="D140" s="13"/>
    </row>
    <row r="141" spans="1:4" ht="15">
      <c r="A141" s="100" t="s">
        <v>168</v>
      </c>
      <c r="B141" s="102">
        <v>249482.34</v>
      </c>
      <c r="C141" s="32"/>
      <c r="D141" s="13"/>
    </row>
    <row r="142" spans="1:4" ht="15">
      <c r="A142" s="73" t="s">
        <v>91</v>
      </c>
      <c r="B142" s="60">
        <v>82649.14</v>
      </c>
      <c r="C142" s="32"/>
      <c r="D142" s="13"/>
    </row>
    <row r="143" spans="1:4" ht="15">
      <c r="A143" s="26" t="s">
        <v>38</v>
      </c>
      <c r="B143" s="60">
        <v>36412.82</v>
      </c>
      <c r="C143" s="32"/>
      <c r="D143" s="13"/>
    </row>
    <row r="144" spans="1:4" ht="15">
      <c r="A144" s="26" t="s">
        <v>76</v>
      </c>
      <c r="B144" s="60">
        <v>13568847.36</v>
      </c>
      <c r="C144" s="32"/>
      <c r="D144" s="13"/>
    </row>
    <row r="145" spans="1:4" ht="16.5" thickBot="1">
      <c r="A145" s="27" t="s">
        <v>86</v>
      </c>
      <c r="B145" s="64">
        <f>+B141+B142+B143+B144</f>
        <v>13937391.66</v>
      </c>
      <c r="C145" s="34"/>
      <c r="D145" s="13"/>
    </row>
    <row r="146" spans="1:4" ht="17.25" thickBot="1" thickTop="1">
      <c r="A146" s="75"/>
      <c r="B146" s="49"/>
      <c r="C146" s="31"/>
      <c r="D146" s="13"/>
    </row>
    <row r="147" spans="1:4" ht="15">
      <c r="A147" s="8"/>
      <c r="B147" s="11"/>
      <c r="C147" s="8"/>
      <c r="D147" s="13"/>
    </row>
    <row r="148" spans="1:4" ht="21" thickBot="1">
      <c r="A148" s="4" t="s">
        <v>35</v>
      </c>
      <c r="B148" s="13"/>
      <c r="C148" s="13"/>
      <c r="D148" s="13"/>
    </row>
    <row r="149" spans="1:4" ht="17.25" thickBot="1">
      <c r="A149" s="86" t="s">
        <v>87</v>
      </c>
      <c r="B149" s="39">
        <v>2023</v>
      </c>
      <c r="C149" s="55"/>
      <c r="D149" s="13"/>
    </row>
    <row r="150" spans="1:4" ht="30">
      <c r="A150" s="69" t="s">
        <v>126</v>
      </c>
      <c r="B150" s="13"/>
      <c r="C150" s="28"/>
      <c r="D150" s="13"/>
    </row>
    <row r="151" spans="1:4" ht="32.25" thickBot="1">
      <c r="A151" s="48" t="s">
        <v>110</v>
      </c>
      <c r="B151" s="62">
        <v>366600</v>
      </c>
      <c r="C151" s="32"/>
      <c r="D151" s="13"/>
    </row>
    <row r="152" spans="1:4" ht="17.25" thickBot="1" thickTop="1">
      <c r="A152" s="91"/>
      <c r="B152" s="49"/>
      <c r="C152" s="44"/>
      <c r="D152" s="13"/>
    </row>
    <row r="153" ht="15">
      <c r="D153" s="13"/>
    </row>
    <row r="154" spans="1:4" ht="26.25" customHeight="1" thickBot="1">
      <c r="A154" s="4" t="s">
        <v>44</v>
      </c>
      <c r="B154" s="8"/>
      <c r="C154" s="8"/>
      <c r="D154" s="13"/>
    </row>
    <row r="155" spans="1:4" ht="17.25" thickBot="1">
      <c r="A155" s="86" t="s">
        <v>64</v>
      </c>
      <c r="B155" s="39">
        <v>2023</v>
      </c>
      <c r="C155" s="55"/>
      <c r="D155" s="13"/>
    </row>
    <row r="156" spans="1:4" ht="55.5" customHeight="1">
      <c r="A156" s="16" t="s">
        <v>75</v>
      </c>
      <c r="B156" s="13"/>
      <c r="C156" s="28"/>
      <c r="D156" s="13"/>
    </row>
    <row r="157" spans="1:4" ht="15">
      <c r="A157" s="16" t="s">
        <v>108</v>
      </c>
      <c r="B157" s="61">
        <v>109282304</v>
      </c>
      <c r="C157" s="59"/>
      <c r="D157" s="13"/>
    </row>
    <row r="158" spans="1:4" ht="15">
      <c r="A158" s="16" t="s">
        <v>129</v>
      </c>
      <c r="B158" s="61">
        <v>0</v>
      </c>
      <c r="C158" s="59"/>
      <c r="D158" s="13"/>
    </row>
    <row r="159" spans="1:4" ht="15">
      <c r="A159" s="16" t="s">
        <v>96</v>
      </c>
      <c r="B159" s="61">
        <f>20359342+3116899.12</f>
        <v>23476241.12</v>
      </c>
      <c r="C159" s="59"/>
      <c r="D159" s="13"/>
    </row>
    <row r="160" spans="1:4" ht="30">
      <c r="A160" s="103" t="s">
        <v>169</v>
      </c>
      <c r="B160" s="104">
        <v>91917.61</v>
      </c>
      <c r="C160" s="59"/>
      <c r="D160" s="13"/>
    </row>
    <row r="161" spans="1:4" ht="15.75">
      <c r="A161" s="16"/>
      <c r="B161" s="96">
        <f>SUM(B157:B160)</f>
        <v>132850462.73</v>
      </c>
      <c r="C161" s="59"/>
      <c r="D161" s="13"/>
    </row>
    <row r="162" spans="1:4" ht="15">
      <c r="A162" s="16"/>
      <c r="B162" s="92"/>
      <c r="C162" s="59"/>
      <c r="D162" s="13"/>
    </row>
    <row r="163" spans="1:4" ht="15.75">
      <c r="A163" s="33" t="s">
        <v>65</v>
      </c>
      <c r="B163" s="97">
        <f>+B161+B162</f>
        <v>132850462.73</v>
      </c>
      <c r="C163" s="34"/>
      <c r="D163" s="13"/>
    </row>
    <row r="164" spans="1:4" ht="15.75">
      <c r="A164" s="33"/>
      <c r="B164" s="63"/>
      <c r="C164" s="34"/>
      <c r="D164" s="13"/>
    </row>
    <row r="165" spans="1:4" ht="15.75">
      <c r="A165" s="48" t="s">
        <v>42</v>
      </c>
      <c r="B165" s="63">
        <v>0</v>
      </c>
      <c r="C165" s="58"/>
      <c r="D165" s="13"/>
    </row>
    <row r="166" spans="1:4" ht="16.5" thickBot="1">
      <c r="A166" s="48" t="s">
        <v>26</v>
      </c>
      <c r="B166" s="64">
        <f>+B163+B165</f>
        <v>132850462.73</v>
      </c>
      <c r="C166" s="58"/>
      <c r="D166" s="13"/>
    </row>
    <row r="167" spans="1:4" ht="17.25" thickBot="1" thickTop="1">
      <c r="A167" s="35"/>
      <c r="B167" s="49"/>
      <c r="C167" s="22"/>
      <c r="D167" s="13"/>
    </row>
    <row r="168" spans="1:4" ht="15">
      <c r="A168" s="8"/>
      <c r="B168" s="11"/>
      <c r="C168" s="8"/>
      <c r="D168" s="13"/>
    </row>
    <row r="169" spans="1:4" ht="16.5" customHeight="1">
      <c r="A169" s="13"/>
      <c r="B169" s="12"/>
      <c r="C169" s="13"/>
      <c r="D169" s="11"/>
    </row>
    <row r="170" spans="1:4" ht="16.5" customHeight="1">
      <c r="A170" s="13"/>
      <c r="B170" s="12"/>
      <c r="C170" s="13"/>
      <c r="D170" s="11"/>
    </row>
    <row r="171" spans="1:4" ht="16.5" customHeight="1">
      <c r="A171" s="13"/>
      <c r="B171" s="12"/>
      <c r="C171" s="13"/>
      <c r="D171" s="11"/>
    </row>
    <row r="172" spans="1:4" ht="16.5" customHeight="1">
      <c r="A172" s="13"/>
      <c r="B172" s="12"/>
      <c r="C172" s="13"/>
      <c r="D172" s="11"/>
    </row>
    <row r="173" spans="1:4" ht="16.5" customHeight="1">
      <c r="A173" s="13"/>
      <c r="B173" s="12"/>
      <c r="C173" s="13"/>
      <c r="D173" s="11"/>
    </row>
    <row r="174" spans="1:4" ht="20.25">
      <c r="A174" s="109" t="s">
        <v>18</v>
      </c>
      <c r="B174" s="109"/>
      <c r="C174" s="109"/>
      <c r="D174" s="8"/>
    </row>
    <row r="175" spans="1:4" ht="27.75" customHeight="1" thickBot="1">
      <c r="A175" s="4" t="s">
        <v>45</v>
      </c>
      <c r="B175" s="13"/>
      <c r="C175" s="13"/>
      <c r="D175" s="8"/>
    </row>
    <row r="176" spans="1:4" ht="17.25" thickBot="1">
      <c r="A176" s="88" t="s">
        <v>52</v>
      </c>
      <c r="B176" s="39">
        <v>2023</v>
      </c>
      <c r="C176" s="55"/>
      <c r="D176" s="8"/>
    </row>
    <row r="177" spans="1:4" ht="35.25" customHeight="1">
      <c r="A177" s="47" t="s">
        <v>20</v>
      </c>
      <c r="B177" s="13"/>
      <c r="C177" s="28"/>
      <c r="D177" s="8"/>
    </row>
    <row r="178" spans="1:4" ht="15">
      <c r="A178" s="47"/>
      <c r="B178" s="13"/>
      <c r="C178" s="28"/>
      <c r="D178" s="8"/>
    </row>
    <row r="179" spans="1:4" ht="15">
      <c r="A179" s="26" t="s">
        <v>150</v>
      </c>
      <c r="B179" s="65">
        <v>82629995.18</v>
      </c>
      <c r="C179" s="50"/>
      <c r="D179" s="51"/>
    </row>
    <row r="180" spans="1:4" ht="15">
      <c r="A180" s="26" t="s">
        <v>101</v>
      </c>
      <c r="B180" s="65">
        <v>18382000</v>
      </c>
      <c r="C180" s="50"/>
      <c r="D180" s="51"/>
    </row>
    <row r="181" spans="1:4" ht="15">
      <c r="A181" s="26" t="s">
        <v>151</v>
      </c>
      <c r="B181" s="65">
        <v>18409.5</v>
      </c>
      <c r="C181" s="50"/>
      <c r="D181" s="51"/>
    </row>
    <row r="182" spans="1:4" ht="15">
      <c r="A182" s="26" t="s">
        <v>79</v>
      </c>
      <c r="B182" s="65">
        <v>3600452</v>
      </c>
      <c r="C182" s="50"/>
      <c r="D182" s="51"/>
    </row>
    <row r="183" spans="1:4" ht="15">
      <c r="A183" s="26" t="s">
        <v>99</v>
      </c>
      <c r="B183" s="65">
        <v>160000</v>
      </c>
      <c r="C183" s="50"/>
      <c r="D183" s="51"/>
    </row>
    <row r="184" spans="1:4" ht="15">
      <c r="A184" s="26" t="s">
        <v>136</v>
      </c>
      <c r="B184" s="65">
        <v>451500</v>
      </c>
      <c r="C184" s="50"/>
      <c r="D184" s="8"/>
    </row>
    <row r="185" spans="1:4" ht="15">
      <c r="A185" s="26" t="s">
        <v>137</v>
      </c>
      <c r="B185" s="65">
        <v>8168774.37</v>
      </c>
      <c r="C185" s="50"/>
      <c r="D185" s="8"/>
    </row>
    <row r="186" spans="1:4" ht="15">
      <c r="A186" s="26" t="s">
        <v>138</v>
      </c>
      <c r="B186" s="65">
        <v>760000</v>
      </c>
      <c r="C186" s="50"/>
      <c r="D186" s="8"/>
    </row>
    <row r="187" spans="1:4" s="3" customFormat="1" ht="15.75">
      <c r="A187" s="33" t="s">
        <v>67</v>
      </c>
      <c r="B187" s="76">
        <f>SUM(B179:B186)</f>
        <v>114171131.05000001</v>
      </c>
      <c r="C187" s="50"/>
      <c r="D187" s="45"/>
    </row>
    <row r="188" spans="1:4" s="3" customFormat="1" ht="15.75">
      <c r="A188" s="33"/>
      <c r="B188" s="66"/>
      <c r="C188" s="50"/>
      <c r="D188" s="45"/>
    </row>
    <row r="189" spans="1:4" s="3" customFormat="1" ht="15">
      <c r="A189" s="26" t="s">
        <v>157</v>
      </c>
      <c r="B189" s="65">
        <v>37134.26</v>
      </c>
      <c r="C189" s="50"/>
      <c r="D189" s="45"/>
    </row>
    <row r="190" spans="1:4" ht="15">
      <c r="A190" s="26" t="s">
        <v>84</v>
      </c>
      <c r="B190" s="65">
        <v>1936754.01</v>
      </c>
      <c r="C190" s="50"/>
      <c r="D190" s="45"/>
    </row>
    <row r="191" spans="1:4" ht="15">
      <c r="A191" s="26" t="s">
        <v>80</v>
      </c>
      <c r="B191" s="65">
        <v>327800.67</v>
      </c>
      <c r="C191" s="50"/>
      <c r="D191" s="45"/>
    </row>
    <row r="192" spans="1:4" ht="15.75">
      <c r="A192" s="33" t="s">
        <v>67</v>
      </c>
      <c r="B192" s="80">
        <f>+B189+B190+B191</f>
        <v>2301688.94</v>
      </c>
      <c r="C192" s="28"/>
      <c r="D192" s="8"/>
    </row>
    <row r="193" spans="1:4" ht="15">
      <c r="A193" s="26"/>
      <c r="B193" s="65"/>
      <c r="C193" s="50"/>
      <c r="D193" s="45"/>
    </row>
    <row r="194" spans="1:4" ht="16.5" thickBot="1">
      <c r="A194" s="27" t="s">
        <v>66</v>
      </c>
      <c r="B194" s="62">
        <f>+B187+B192</f>
        <v>116472819.99000001</v>
      </c>
      <c r="C194" s="34"/>
      <c r="D194" s="8"/>
    </row>
    <row r="195" spans="1:4" ht="16.5" thickBot="1" thickTop="1">
      <c r="A195" s="21"/>
      <c r="B195" s="38"/>
      <c r="C195" s="22"/>
      <c r="D195" s="8"/>
    </row>
    <row r="196" spans="1:4" ht="15">
      <c r="A196" s="13"/>
      <c r="B196" s="13"/>
      <c r="C196" s="13"/>
      <c r="D196" s="8"/>
    </row>
    <row r="197" spans="1:4" ht="15">
      <c r="A197" s="13"/>
      <c r="B197" s="13"/>
      <c r="C197" s="13"/>
      <c r="D197" s="8"/>
    </row>
    <row r="198" spans="1:4" ht="21" thickBot="1">
      <c r="A198" s="4" t="s">
        <v>46</v>
      </c>
      <c r="B198" s="13"/>
      <c r="C198" s="13"/>
      <c r="D198" s="8"/>
    </row>
    <row r="199" spans="1:4" ht="17.25" thickBot="1">
      <c r="A199" s="72" t="s">
        <v>153</v>
      </c>
      <c r="B199" s="39">
        <v>2023</v>
      </c>
      <c r="C199" s="55"/>
      <c r="D199" s="8"/>
    </row>
    <row r="200" spans="1:4" ht="15">
      <c r="A200" s="26"/>
      <c r="B200" s="13"/>
      <c r="C200" s="28"/>
      <c r="D200" s="8"/>
    </row>
    <row r="201" spans="1:4" ht="33" customHeight="1">
      <c r="A201" s="71" t="s">
        <v>81</v>
      </c>
      <c r="B201" s="13"/>
      <c r="C201" s="28"/>
      <c r="D201" s="8"/>
    </row>
    <row r="202" spans="1:4" ht="15">
      <c r="A202" s="26"/>
      <c r="B202" s="13"/>
      <c r="C202" s="28"/>
      <c r="D202" s="8"/>
    </row>
    <row r="203" spans="1:4" ht="15">
      <c r="A203" s="26" t="s">
        <v>39</v>
      </c>
      <c r="B203" s="65">
        <v>2448345.5</v>
      </c>
      <c r="C203" s="50"/>
      <c r="D203" s="8"/>
    </row>
    <row r="204" spans="1:4" ht="15">
      <c r="A204" s="26" t="s">
        <v>40</v>
      </c>
      <c r="B204" s="65">
        <v>603412.47</v>
      </c>
      <c r="C204" s="50"/>
      <c r="D204" s="8"/>
    </row>
    <row r="205" spans="1:4" ht="15">
      <c r="A205" s="26" t="s">
        <v>102</v>
      </c>
      <c r="B205" s="65">
        <v>3407283.71</v>
      </c>
      <c r="C205" s="50"/>
      <c r="D205" s="8"/>
    </row>
    <row r="206" spans="1:4" ht="15">
      <c r="A206" s="26" t="s">
        <v>92</v>
      </c>
      <c r="B206" s="65">
        <v>11289.05</v>
      </c>
      <c r="C206" s="50"/>
      <c r="D206" s="8"/>
    </row>
    <row r="207" spans="1:4" ht="15">
      <c r="A207" s="26" t="s">
        <v>103</v>
      </c>
      <c r="B207" s="65">
        <v>4798</v>
      </c>
      <c r="C207" s="50"/>
      <c r="D207" s="8"/>
    </row>
    <row r="208" spans="1:4" ht="15">
      <c r="A208" s="26" t="s">
        <v>170</v>
      </c>
      <c r="B208" s="65">
        <v>62004.46</v>
      </c>
      <c r="C208" s="50"/>
      <c r="D208" s="8"/>
    </row>
    <row r="209" spans="1:4" ht="15">
      <c r="A209" s="26" t="s">
        <v>162</v>
      </c>
      <c r="B209" s="65">
        <v>1000</v>
      </c>
      <c r="C209" s="50"/>
      <c r="D209" s="8"/>
    </row>
    <row r="210" spans="1:4" ht="15">
      <c r="A210" s="26" t="s">
        <v>171</v>
      </c>
      <c r="B210" s="65">
        <v>153400</v>
      </c>
      <c r="C210" s="50"/>
      <c r="D210" s="8"/>
    </row>
    <row r="211" spans="1:4" ht="15">
      <c r="A211" s="26" t="s">
        <v>121</v>
      </c>
      <c r="B211" s="65">
        <v>603782.3</v>
      </c>
      <c r="C211" s="50"/>
      <c r="D211" s="8"/>
    </row>
    <row r="212" spans="1:4" ht="15">
      <c r="A212" s="26" t="s">
        <v>172</v>
      </c>
      <c r="B212" s="65">
        <v>43873.14</v>
      </c>
      <c r="C212" s="50"/>
      <c r="D212" s="8"/>
    </row>
    <row r="213" spans="1:4" ht="15">
      <c r="A213" s="26" t="s">
        <v>139</v>
      </c>
      <c r="B213" s="65">
        <v>56000</v>
      </c>
      <c r="C213" s="50"/>
      <c r="D213" s="8"/>
    </row>
    <row r="214" spans="1:4" ht="15">
      <c r="A214" s="26" t="s">
        <v>90</v>
      </c>
      <c r="B214" s="67">
        <v>1209821.25</v>
      </c>
      <c r="C214" s="50"/>
      <c r="D214" s="11"/>
    </row>
    <row r="215" spans="1:4" ht="15">
      <c r="A215" s="26" t="s">
        <v>134</v>
      </c>
      <c r="B215" s="67">
        <v>2548125.23</v>
      </c>
      <c r="C215" s="50"/>
      <c r="D215" s="11"/>
    </row>
    <row r="216" spans="1:4" ht="15">
      <c r="A216" s="26" t="s">
        <v>177</v>
      </c>
      <c r="B216" s="67">
        <v>500000</v>
      </c>
      <c r="C216" s="50"/>
      <c r="D216" s="11"/>
    </row>
    <row r="217" spans="1:4" ht="15">
      <c r="A217" s="26" t="s">
        <v>140</v>
      </c>
      <c r="B217" s="67">
        <v>223987.43</v>
      </c>
      <c r="C217" s="50"/>
      <c r="D217" s="11"/>
    </row>
    <row r="218" spans="1:4" ht="15">
      <c r="A218" s="26" t="s">
        <v>141</v>
      </c>
      <c r="B218" s="67">
        <v>86000</v>
      </c>
      <c r="C218" s="50"/>
      <c r="D218" s="11"/>
    </row>
    <row r="219" spans="1:4" ht="15">
      <c r="A219" s="26" t="s">
        <v>154</v>
      </c>
      <c r="B219" s="67">
        <v>4965000</v>
      </c>
      <c r="C219" s="50"/>
      <c r="D219" s="11"/>
    </row>
    <row r="220" spans="1:4" ht="16.5" thickBot="1">
      <c r="A220" s="27" t="s">
        <v>109</v>
      </c>
      <c r="B220" s="64">
        <f>+B203+B204+B205+B206+B207+B208+B209+B210+B211+B212+B213+B214+B215+B216+B217+B218+B219</f>
        <v>16928122.54</v>
      </c>
      <c r="C220" s="34"/>
      <c r="D220" s="8"/>
    </row>
    <row r="221" spans="1:4" ht="16.5" thickBot="1" thickTop="1">
      <c r="A221" s="21"/>
      <c r="B221" s="53"/>
      <c r="C221" s="44"/>
      <c r="D221" s="8"/>
    </row>
    <row r="222" spans="1:4" ht="15">
      <c r="A222" s="13"/>
      <c r="B222" s="12"/>
      <c r="C222" s="12"/>
      <c r="D222" s="8"/>
    </row>
    <row r="223" spans="1:4" ht="15">
      <c r="A223" s="13"/>
      <c r="B223" s="12"/>
      <c r="C223" s="12"/>
      <c r="D223" s="8"/>
    </row>
    <row r="224" spans="1:4" ht="15">
      <c r="A224" s="13"/>
      <c r="B224" s="12"/>
      <c r="C224" s="12"/>
      <c r="D224" s="8"/>
    </row>
    <row r="225" spans="1:4" ht="15">
      <c r="A225" s="13"/>
      <c r="B225" s="12"/>
      <c r="C225" s="12"/>
      <c r="D225" s="8"/>
    </row>
    <row r="226" spans="1:4" ht="15">
      <c r="A226" s="13"/>
      <c r="B226" s="12"/>
      <c r="C226" s="12"/>
      <c r="D226" s="8"/>
    </row>
    <row r="227" spans="1:4" ht="15">
      <c r="A227" s="13"/>
      <c r="B227" s="12"/>
      <c r="C227" s="12"/>
      <c r="D227" s="8"/>
    </row>
    <row r="228" spans="1:4" ht="15">
      <c r="A228" s="13"/>
      <c r="B228" s="12"/>
      <c r="C228" s="12"/>
      <c r="D228" s="8"/>
    </row>
    <row r="229" spans="1:4" ht="15">
      <c r="A229" s="13"/>
      <c r="B229" s="12"/>
      <c r="C229" s="12"/>
      <c r="D229" s="8"/>
    </row>
    <row r="230" spans="1:4" ht="15">
      <c r="A230" s="13"/>
      <c r="B230" s="12"/>
      <c r="C230" s="12"/>
      <c r="D230" s="8"/>
    </row>
    <row r="231" spans="1:4" ht="15">
      <c r="A231" s="13"/>
      <c r="B231" s="12"/>
      <c r="C231" s="12"/>
      <c r="D231" s="8"/>
    </row>
    <row r="232" spans="1:4" ht="15">
      <c r="A232" s="13"/>
      <c r="B232" s="12"/>
      <c r="C232" s="12"/>
      <c r="D232" s="8"/>
    </row>
    <row r="233" spans="1:4" ht="15">
      <c r="A233" s="13"/>
      <c r="B233" s="12"/>
      <c r="C233" s="12"/>
      <c r="D233" s="8"/>
    </row>
    <row r="234" spans="1:4" ht="21" thickBot="1">
      <c r="A234" s="4" t="s">
        <v>132</v>
      </c>
      <c r="B234" s="13"/>
      <c r="C234" s="13"/>
      <c r="D234" s="8"/>
    </row>
    <row r="235" spans="1:4" ht="17.25" thickBot="1">
      <c r="A235" s="89" t="s">
        <v>54</v>
      </c>
      <c r="B235" s="39">
        <v>2023</v>
      </c>
      <c r="C235" s="55"/>
      <c r="D235" s="8"/>
    </row>
    <row r="236" spans="1:4" ht="10.5" customHeight="1">
      <c r="A236" s="26"/>
      <c r="B236" s="13"/>
      <c r="C236" s="28"/>
      <c r="D236" s="8"/>
    </row>
    <row r="237" spans="1:4" ht="30">
      <c r="A237" s="47" t="s">
        <v>82</v>
      </c>
      <c r="B237" s="13"/>
      <c r="C237" s="28"/>
      <c r="D237" s="8"/>
    </row>
    <row r="238" spans="1:4" ht="15">
      <c r="A238" s="26"/>
      <c r="B238" s="12"/>
      <c r="C238" s="32"/>
      <c r="D238" s="8"/>
    </row>
    <row r="239" spans="1:4" ht="15">
      <c r="A239" s="26" t="s">
        <v>155</v>
      </c>
      <c r="B239" s="60">
        <v>554364.44</v>
      </c>
      <c r="C239" s="32"/>
      <c r="D239" s="8"/>
    </row>
    <row r="240" spans="1:4" ht="15">
      <c r="A240" s="26" t="s">
        <v>173</v>
      </c>
      <c r="B240" s="60">
        <v>204730</v>
      </c>
      <c r="C240" s="32"/>
      <c r="D240" s="8"/>
    </row>
    <row r="241" spans="1:4" ht="15">
      <c r="A241" s="26" t="s">
        <v>163</v>
      </c>
      <c r="B241" s="60">
        <v>79650</v>
      </c>
      <c r="C241" s="32"/>
      <c r="D241" s="8"/>
    </row>
    <row r="242" spans="1:4" ht="15">
      <c r="A242" s="26" t="s">
        <v>174</v>
      </c>
      <c r="B242" s="60">
        <v>21000</v>
      </c>
      <c r="C242" s="32"/>
      <c r="D242" s="8"/>
    </row>
    <row r="243" spans="1:4" ht="15">
      <c r="A243" s="26" t="s">
        <v>72</v>
      </c>
      <c r="B243" s="65">
        <v>4823178.84</v>
      </c>
      <c r="C243" s="32"/>
      <c r="D243" s="8"/>
    </row>
    <row r="244" spans="1:4" ht="15">
      <c r="A244" s="26" t="s">
        <v>73</v>
      </c>
      <c r="B244" s="65">
        <v>1744777.15</v>
      </c>
      <c r="C244" s="50"/>
      <c r="D244" s="8"/>
    </row>
    <row r="245" spans="1:4" ht="15">
      <c r="A245" s="26" t="s">
        <v>152</v>
      </c>
      <c r="B245" s="65">
        <v>15912</v>
      </c>
      <c r="C245" s="50"/>
      <c r="D245" s="8"/>
    </row>
    <row r="246" spans="1:4" ht="15">
      <c r="A246" s="26" t="s">
        <v>74</v>
      </c>
      <c r="B246" s="65">
        <v>56949.34</v>
      </c>
      <c r="C246" s="32"/>
      <c r="D246" s="8"/>
    </row>
    <row r="247" spans="1:4" ht="15">
      <c r="A247" s="100" t="s">
        <v>164</v>
      </c>
      <c r="B247" s="65">
        <v>490.01</v>
      </c>
      <c r="C247" s="32"/>
      <c r="D247" s="8"/>
    </row>
    <row r="248" spans="1:4" ht="15">
      <c r="A248" s="26" t="s">
        <v>175</v>
      </c>
      <c r="B248" s="65">
        <v>204957.89</v>
      </c>
      <c r="C248" s="32"/>
      <c r="D248" s="8"/>
    </row>
    <row r="249" spans="1:4" ht="15">
      <c r="A249" s="26" t="s">
        <v>156</v>
      </c>
      <c r="B249" s="60">
        <v>620</v>
      </c>
      <c r="C249" s="32"/>
      <c r="D249" s="8"/>
    </row>
    <row r="250" spans="1:4" ht="15">
      <c r="A250" s="26" t="s">
        <v>158</v>
      </c>
      <c r="B250" s="60">
        <v>704362.96</v>
      </c>
      <c r="C250" s="32"/>
      <c r="D250" s="8"/>
    </row>
    <row r="251" spans="1:4" ht="15">
      <c r="A251" s="26" t="s">
        <v>176</v>
      </c>
      <c r="B251" s="60">
        <v>135818</v>
      </c>
      <c r="C251" s="32"/>
      <c r="D251" s="8"/>
    </row>
    <row r="252" spans="1:4" ht="15">
      <c r="A252" s="26" t="s">
        <v>122</v>
      </c>
      <c r="B252" s="60">
        <v>4172.99</v>
      </c>
      <c r="C252" s="32"/>
      <c r="D252" s="8"/>
    </row>
    <row r="253" spans="1:4" ht="16.5" thickBot="1">
      <c r="A253" s="27" t="s">
        <v>111</v>
      </c>
      <c r="B253" s="64">
        <f>SUM(B239:B252)</f>
        <v>8550983.62</v>
      </c>
      <c r="C253" s="34"/>
      <c r="D253" s="8"/>
    </row>
    <row r="254" spans="1:4" ht="12" customHeight="1" thickBot="1" thickTop="1">
      <c r="A254" s="21"/>
      <c r="B254" s="53"/>
      <c r="C254" s="44"/>
      <c r="D254" s="8"/>
    </row>
    <row r="255" spans="1:4" ht="15">
      <c r="A255" s="13"/>
      <c r="B255" s="12"/>
      <c r="C255" s="12"/>
      <c r="D255" s="8"/>
    </row>
    <row r="256" spans="1:4" ht="21" thickBot="1">
      <c r="A256" s="4" t="s">
        <v>47</v>
      </c>
      <c r="B256" s="13"/>
      <c r="C256" s="13"/>
      <c r="D256" s="8"/>
    </row>
    <row r="257" spans="1:4" ht="17.25" thickBot="1">
      <c r="A257" s="85" t="s">
        <v>104</v>
      </c>
      <c r="B257" s="39">
        <v>2023</v>
      </c>
      <c r="C257" s="55"/>
      <c r="D257" s="8"/>
    </row>
    <row r="258" spans="1:4" ht="15">
      <c r="A258" s="26"/>
      <c r="B258" s="13"/>
      <c r="C258" s="28"/>
      <c r="D258" s="8"/>
    </row>
    <row r="259" spans="1:4" ht="15">
      <c r="A259" s="26" t="s">
        <v>83</v>
      </c>
      <c r="B259" s="65">
        <v>4464611.91</v>
      </c>
      <c r="C259" s="50"/>
      <c r="D259" s="8"/>
    </row>
    <row r="260" spans="1:4" ht="15">
      <c r="A260" s="26" t="s">
        <v>159</v>
      </c>
      <c r="B260" s="65">
        <v>11937043.17</v>
      </c>
      <c r="C260" s="50"/>
      <c r="D260" s="8"/>
    </row>
    <row r="261" spans="1:4" ht="16.5" thickBot="1">
      <c r="A261" s="27" t="s">
        <v>112</v>
      </c>
      <c r="B261" s="62">
        <f>SUM(B259:B260)</f>
        <v>16401655.08</v>
      </c>
      <c r="C261" s="34"/>
      <c r="D261" s="8"/>
    </row>
    <row r="262" spans="1:4" ht="16.5" thickBot="1" thickTop="1">
      <c r="A262" s="21"/>
      <c r="B262" s="38"/>
      <c r="C262" s="22"/>
      <c r="D262" s="8"/>
    </row>
    <row r="263" spans="1:4" ht="15">
      <c r="A263" s="13"/>
      <c r="B263" s="12"/>
      <c r="C263" s="12"/>
      <c r="D263" s="8"/>
    </row>
    <row r="264" spans="1:4" ht="21" thickBot="1">
      <c r="A264" s="4" t="s">
        <v>48</v>
      </c>
      <c r="B264" s="13"/>
      <c r="C264" s="13"/>
      <c r="D264" s="8"/>
    </row>
    <row r="265" spans="1:4" ht="17.25" thickBot="1">
      <c r="A265" s="85" t="s">
        <v>113</v>
      </c>
      <c r="B265" s="39">
        <v>2023</v>
      </c>
      <c r="C265" s="55"/>
      <c r="D265" s="8"/>
    </row>
    <row r="266" spans="1:4" ht="30">
      <c r="A266" s="71" t="s">
        <v>25</v>
      </c>
      <c r="B266" s="13"/>
      <c r="C266" s="28"/>
      <c r="D266" s="8"/>
    </row>
    <row r="267" spans="1:4" ht="15">
      <c r="A267" s="26" t="s">
        <v>165</v>
      </c>
      <c r="B267" s="65">
        <v>8280.3</v>
      </c>
      <c r="C267" s="28"/>
      <c r="D267" s="8"/>
    </row>
    <row r="268" spans="1:4" ht="15">
      <c r="A268" s="26" t="s">
        <v>160</v>
      </c>
      <c r="B268" s="65">
        <v>128000</v>
      </c>
      <c r="C268" s="50"/>
      <c r="D268" s="8"/>
    </row>
    <row r="269" spans="1:4" ht="15">
      <c r="A269" s="26" t="s">
        <v>161</v>
      </c>
      <c r="B269" s="65">
        <v>130000</v>
      </c>
      <c r="C269" s="50"/>
      <c r="D269" s="8"/>
    </row>
    <row r="270" spans="1:4" ht="15">
      <c r="A270" s="26" t="s">
        <v>123</v>
      </c>
      <c r="B270" s="101">
        <v>28425</v>
      </c>
      <c r="C270" s="50"/>
      <c r="D270" s="8"/>
    </row>
    <row r="271" spans="1:4" ht="16.5" thickBot="1">
      <c r="A271" s="27" t="s">
        <v>114</v>
      </c>
      <c r="B271" s="62">
        <f>+B267+B268+B269+B270</f>
        <v>294705.3</v>
      </c>
      <c r="C271" s="34"/>
      <c r="D271" s="8"/>
    </row>
    <row r="272" spans="1:4" ht="16.5" thickBot="1" thickTop="1">
      <c r="A272" s="21"/>
      <c r="B272" s="38"/>
      <c r="C272" s="22"/>
      <c r="D272" s="8"/>
    </row>
    <row r="273" spans="1:4" ht="15">
      <c r="A273" s="13"/>
      <c r="B273" s="12"/>
      <c r="C273" s="12"/>
      <c r="D273" s="8"/>
    </row>
    <row r="274" ht="15">
      <c r="D274" s="8"/>
    </row>
    <row r="275" ht="15">
      <c r="D275" s="8"/>
    </row>
    <row r="276" ht="15">
      <c r="D276" s="8"/>
    </row>
    <row r="277" ht="15">
      <c r="D277" s="8"/>
    </row>
    <row r="278" ht="15"/>
    <row r="279" spans="1:4" ht="15">
      <c r="A279" s="8"/>
      <c r="B279" s="8"/>
      <c r="C279" s="8"/>
      <c r="D279" s="8"/>
    </row>
    <row r="280" spans="1:4" ht="15">
      <c r="A280" s="8"/>
      <c r="B280" s="8"/>
      <c r="C280" s="8"/>
      <c r="D280" s="8"/>
    </row>
    <row r="281" spans="1:4" ht="15">
      <c r="A281" s="8"/>
      <c r="B281" s="8"/>
      <c r="C281" s="8"/>
      <c r="D281" s="8"/>
    </row>
    <row r="282" spans="1:4" ht="15">
      <c r="A282" s="8"/>
      <c r="B282" s="8"/>
      <c r="C282" s="8"/>
      <c r="D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sheetData>
  <sheetProtection/>
  <mergeCells count="11">
    <mergeCell ref="A6:C6"/>
    <mergeCell ref="A7:C7"/>
    <mergeCell ref="A9:C9"/>
    <mergeCell ref="A10:C10"/>
    <mergeCell ref="A11:C11"/>
    <mergeCell ref="A14:C14"/>
    <mergeCell ref="A17:C17"/>
    <mergeCell ref="A136:C136"/>
    <mergeCell ref="A174:C174"/>
    <mergeCell ref="A124:C124"/>
    <mergeCell ref="A85:C85"/>
  </mergeCells>
  <printOptions/>
  <pageMargins left="0.98" right="0.82" top="0.21" bottom="0.18" header="0.17" footer="0.22"/>
  <pageSetup fitToHeight="2"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2023-10-10T15:50:34Z</cp:lastPrinted>
  <dcterms:created xsi:type="dcterms:W3CDTF">2011-07-20T16:04:25Z</dcterms:created>
  <dcterms:modified xsi:type="dcterms:W3CDTF">2023-10-10T15:51:37Z</dcterms:modified>
  <cp:category/>
  <cp:version/>
  <cp:contentType/>
  <cp:contentStatus/>
</cp:coreProperties>
</file>