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bookViews>
  <sheets>
    <sheet name="Notas a los Estados" sheetId="1" r:id="rId1"/>
  </sheets>
  <definedNames>
    <definedName name="_Toc260211680" localSheetId="0">'Notas a los Estados'!#REF!</definedName>
    <definedName name="OLE_LINK2" localSheetId="0">'Notas a los Estados'!$A$27</definedName>
    <definedName name="OLE_LINK25" localSheetId="0">'Notas a los Estados'!$A$180</definedName>
    <definedName name="OLE_LINK31" localSheetId="0">'Notas a los Estados'!$A$204</definedName>
    <definedName name="OLE_LINK37" localSheetId="0">'Notas a los Estados'!$A$205</definedName>
    <definedName name="OLE_LINK45" localSheetId="0">'Notas a los Estados'!#REF!</definedName>
    <definedName name="OLE_LINK55" localSheetId="0">'Notas a los Estados'!#REF!</definedName>
    <definedName name="OLE_LINK57" localSheetId="0">'Notas a los Estados'!#REF!</definedName>
    <definedName name="OLE_LINK61" localSheetId="0">'Notas a los Estados'!$A$38</definedName>
    <definedName name="OLE_LINK97" localSheetId="0">'Notas a los Estados'!$A$237</definedName>
  </definedNames>
  <calcPr calcId="124519"/>
</workbook>
</file>

<file path=xl/calcChain.xml><?xml version="1.0" encoding="utf-8"?>
<calcChain xmlns="http://schemas.openxmlformats.org/spreadsheetml/2006/main">
  <c r="B24" i="1"/>
  <c r="B34" s="1"/>
  <c r="B32"/>
  <c r="B45"/>
  <c r="B56"/>
  <c r="B58" s="1"/>
  <c r="B67"/>
  <c r="B77"/>
  <c r="B80" s="1"/>
  <c r="B95"/>
  <c r="B104"/>
  <c r="B106" s="1"/>
  <c r="B116"/>
  <c r="B129"/>
  <c r="B132"/>
  <c r="B155"/>
  <c r="B164"/>
  <c r="B165" s="1"/>
  <c r="B167" s="1"/>
  <c r="B170" s="1"/>
  <c r="B194"/>
  <c r="B198"/>
  <c r="B200"/>
  <c r="B221"/>
  <c r="B261"/>
  <c r="B270"/>
  <c r="B281"/>
  <c r="B83" l="1"/>
</calcChain>
</file>

<file path=xl/sharedStrings.xml><?xml version="1.0" encoding="utf-8"?>
<sst xmlns="http://schemas.openxmlformats.org/spreadsheetml/2006/main" count="182" uniqueCount="180">
  <si>
    <t>Total Subvenciones y Otros Pagos</t>
  </si>
  <si>
    <t>Otras Transferencias Corrientes a Empresas Públicas no Financieras Nacionales</t>
  </si>
  <si>
    <t>Transferencias corrientes ocasionales a asociaciones sin fines de lucro</t>
  </si>
  <si>
    <t>Transferencias Corrientes Programadas a Asociaciones Sin Fines de Lucro</t>
  </si>
  <si>
    <t>Becas Nacionales</t>
  </si>
  <si>
    <t>Se registran los gastos en colaboraciones a instituciones y personas, entre otros.</t>
  </si>
  <si>
    <t>SUBVENCIONES Y OTROS PAGOS</t>
  </si>
  <si>
    <t>Nota 21</t>
  </si>
  <si>
    <t>Total Gastos de Depreciación y Amortización</t>
  </si>
  <si>
    <t>Gasto de Depreciación</t>
  </si>
  <si>
    <t>GASTOS DE DEPRECIACIÓN Y AMORTIZACIÓN</t>
  </si>
  <si>
    <t>Nota 20</t>
  </si>
  <si>
    <t>Total Suminsitro y Materiales para Consumo</t>
  </si>
  <si>
    <t>Repuestos y Accesorios Menores</t>
  </si>
  <si>
    <t>Productos Eléctricos y Afines</t>
  </si>
  <si>
    <t>Útiles de Cocina y Comedor</t>
  </si>
  <si>
    <t xml:space="preserve">Útiles Menores Médico Quirúrgicos </t>
  </si>
  <si>
    <t>Útiles de Escritorio, Oficina Informática y de Enseñanza</t>
  </si>
  <si>
    <t>Material para la Limpieza</t>
  </si>
  <si>
    <t>Piedra, Arcilla y Arena</t>
  </si>
  <si>
    <t>Accesorios de Metal</t>
  </si>
  <si>
    <t>Productos de Cemento</t>
  </si>
  <si>
    <t>Artículos de Plástico</t>
  </si>
  <si>
    <t>Artículos de Caucho</t>
  </si>
  <si>
    <t>Otros Productos Químicos y Conexos</t>
  </si>
  <si>
    <t>Pinturas, Lacas, Barnices, Diluyentes y Absorbentes para Pinturas</t>
  </si>
  <si>
    <t>Productos Químicos de Uso Personal</t>
  </si>
  <si>
    <t>Lubricantes</t>
  </si>
  <si>
    <t>Gas GLP</t>
  </si>
  <si>
    <t>Gasoil</t>
  </si>
  <si>
    <t>Gasolina</t>
  </si>
  <si>
    <t>Prendas de Vestir</t>
  </si>
  <si>
    <t>Registro de los gastos para las labores y mantenimiento.
Estos están Conformados de la manera  siguiente:</t>
  </si>
  <si>
    <t>SUMINISTROS Y MATERIAL PARA CONSUMO</t>
  </si>
  <si>
    <t>Nota 19</t>
  </si>
  <si>
    <t>Total Contratación de Servicios</t>
  </si>
  <si>
    <t>Servicios Técnicos Profesionales</t>
  </si>
  <si>
    <t>Comisiones y Gastos Bancarios</t>
  </si>
  <si>
    <t>Mantenimiento y Reparación de Equipos de Transporte, Tracción y Elevación</t>
  </si>
  <si>
    <t>Seguro de Bienes Muebles</t>
  </si>
  <si>
    <t>Alquileres y Rentas de Edificiones y Locales</t>
  </si>
  <si>
    <t>Pasajes</t>
  </si>
  <si>
    <t>Viáticos Dentro del País</t>
  </si>
  <si>
    <t>Recolección de Residuos Sólidos</t>
  </si>
  <si>
    <t>Agua</t>
  </si>
  <si>
    <t>Electricidad no Cortable</t>
  </si>
  <si>
    <t>Servicios de Internet y Televisión por Cable</t>
  </si>
  <si>
    <t>Teléfono Local</t>
  </si>
  <si>
    <t>Se registran los gastos en Servicios Básicos y Comunicaciones de esta DNCD.
Estos están conformados de la  manera  siguiente:</t>
  </si>
  <si>
    <t>SUBVENCIONES Y OTROS PAGOS POR TRANSFERENCIAS</t>
  </si>
  <si>
    <t>Nota 18</t>
  </si>
  <si>
    <t>Total Sueldos, Salarios y Beneficios a Empleados</t>
  </si>
  <si>
    <t>Sub-total</t>
  </si>
  <si>
    <t>Contribución al Seguro de Riesgo Laboral</t>
  </si>
  <si>
    <t>Contribuciones al Seguro de Salud</t>
  </si>
  <si>
    <t>Gastos de Representación en el País</t>
  </si>
  <si>
    <t>Compensación Especial al Personal Militar</t>
  </si>
  <si>
    <t>Incentivo por Riesgo Laboral Policial</t>
  </si>
  <si>
    <t>Compensación por Resultados</t>
  </si>
  <si>
    <t>Compensación Servicios de Seguridad</t>
  </si>
  <si>
    <t>Compensación por Gastos de Alimentación</t>
  </si>
  <si>
    <t>Remuneraciones al Personal de Carácter Temporal</t>
  </si>
  <si>
    <t>Sueldo al Personal Nominal en Período Probatorio</t>
  </si>
  <si>
    <t>Sueldo al Personal por Servicios Especiales  (Seguridad Nacional)</t>
  </si>
  <si>
    <t>Sueldos Fijos</t>
  </si>
  <si>
    <t>Registro de los gastos en que incurre la institución por concepto de remuneraciones y/o compensaciones a su personal.</t>
  </si>
  <si>
    <t>SUELDOS, SALARIOS Y BENEFICIOS A EMPLEADOS</t>
  </si>
  <si>
    <t>Nota 17</t>
  </si>
  <si>
    <t>GASTOS</t>
  </si>
  <si>
    <t>Total Transferencias y Donaciones</t>
  </si>
  <si>
    <t>Otras Instituciones Públicas *</t>
  </si>
  <si>
    <t>Sub-total Transferencias y Donaciones</t>
  </si>
  <si>
    <t>Transferencias Corrientes (Gastos Corrientes)</t>
  </si>
  <si>
    <t>Sueldo Anual No. 13</t>
  </si>
  <si>
    <t>Asignación para Gastos de Sueldos Fijos</t>
  </si>
  <si>
    <t>Corresponden a las transfencias de Capital recibidas del Gobierno Central, para cubrir gastos de sueldos y gastos
corrientes de la institución.</t>
  </si>
  <si>
    <t>TRANSFERENCIAS Y DONACIONES</t>
  </si>
  <si>
    <t>Nota 16</t>
  </si>
  <si>
    <t xml:space="preserve"> Total Recargos, Multas y Otros Ingresos</t>
  </si>
  <si>
    <t>Otros Ingresos</t>
  </si>
  <si>
    <t xml:space="preserve">Ingresos por Pérdida de Propiedad                                         </t>
  </si>
  <si>
    <t>Ingresos por Contribuciones</t>
  </si>
  <si>
    <t>Ingresos por Multas</t>
  </si>
  <si>
    <t>Otros Ingresos :</t>
  </si>
  <si>
    <t>RECARGOS, MULTAS Y OTROS INGRESOS</t>
  </si>
  <si>
    <t>Nota 15</t>
  </si>
  <si>
    <t>Ingresos por transacciones con contraprestación (Venta de Formularios)</t>
  </si>
  <si>
    <t>Se registran los ingresos recibidos de terceros por venta de formularios para medicamentos controlados, entre otros.</t>
  </si>
  <si>
    <t>RECARGOS Y OTROS INGRESOS</t>
  </si>
  <si>
    <t>Nota 14</t>
  </si>
  <si>
    <t>INGRESOS</t>
  </si>
  <si>
    <t>Total Patrimonio</t>
  </si>
  <si>
    <t>Resultado del Período</t>
  </si>
  <si>
    <t>Resultado Períodos Anteriores</t>
  </si>
  <si>
    <t xml:space="preserve">Patrimonio Institucional </t>
  </si>
  <si>
    <r>
      <t xml:space="preserve">Se establece el Capital Patrimonial con el levantamiento de los activos adquridos a inicio de la conformación de la institución. Este levantamiento produjo la incorporación de activos dando paso al ajuste del 2016 por el monto de </t>
    </r>
    <r>
      <rPr>
        <b/>
        <sz val="12"/>
        <rFont val="Arial"/>
        <family val="2"/>
      </rPr>
      <t>RD$25,481,444.10</t>
    </r>
    <r>
      <rPr>
        <sz val="12"/>
        <rFont val="Arial"/>
        <family val="2"/>
      </rPr>
      <t xml:space="preserve"> que sumados al capital patrimonial inicial de </t>
    </r>
    <r>
      <rPr>
        <b/>
        <sz val="12"/>
        <rFont val="Arial"/>
        <family val="2"/>
      </rPr>
      <t>RD$54,623,341.18</t>
    </r>
    <r>
      <rPr>
        <sz val="12"/>
        <rFont val="Arial"/>
        <family val="2"/>
      </rPr>
      <t xml:space="preserve">, nos da el Capital Patrimonial de </t>
    </r>
    <r>
      <rPr>
        <b/>
        <sz val="12"/>
        <rFont val="Arial"/>
        <family val="2"/>
      </rPr>
      <t>RD$80,104,785.28</t>
    </r>
    <r>
      <rPr>
        <sz val="12"/>
        <rFont val="Arial"/>
        <family val="2"/>
      </rPr>
      <t>, que se presenta en el año 2017.</t>
    </r>
  </si>
  <si>
    <t>ACTIVOS  NETOS / PATRIMONIO</t>
  </si>
  <si>
    <t>Nota 13</t>
  </si>
  <si>
    <t>CAPITAL</t>
  </si>
  <si>
    <t>Total Cuenta por Pagar Largo  Plazo</t>
  </si>
  <si>
    <t>Otros Pasivos por Pagar a Largo Plazo</t>
  </si>
  <si>
    <t>Las conforman los compromisos adquiridos por bienes y servicios con los proveedores de la DNCD., y otros compromisos enviados a Deuda Pública, los cuales a la fecha aún no han sido descargados y retornados a la Institución.</t>
  </si>
  <si>
    <t>CUENTAS POR PAGAR LARGO PLAZO</t>
  </si>
  <si>
    <t>Nota 12</t>
  </si>
  <si>
    <t>Total Cuenta por Pagar Corto  Plazo</t>
  </si>
  <si>
    <t>Total Retenciones por Pagar</t>
  </si>
  <si>
    <t>Plan de Pensiones y Jubilaciones FFAA</t>
  </si>
  <si>
    <t>Retenciones de la Seguridad Social Patrono</t>
  </si>
  <si>
    <t>Retenciones de la Seguridad Social</t>
  </si>
  <si>
    <t>Acumulaciones</t>
  </si>
  <si>
    <t>Retenciones por Pagar Plan de Pensiones (Personal Policía Nacional)</t>
  </si>
  <si>
    <t>Están conformadas por las  retenciones del Impuesto a las Transferencias de Bienes Industrializados y servicios realizadas a terceros.</t>
  </si>
  <si>
    <t xml:space="preserve">Deducciones y Retenciones por Pagar         </t>
  </si>
  <si>
    <t xml:space="preserve">Total Cuenta por Pagar </t>
  </si>
  <si>
    <t>Deducciones y Retenciones por Pagar</t>
  </si>
  <si>
    <t>Cuentas por Pagar Corto Plazo</t>
  </si>
  <si>
    <t>Sueldos y Jornales por Pagar</t>
  </si>
  <si>
    <t>Las conforman los compromisos adquiridos por bienes y servicios con los proveedores de la DNCD., así como otras obligaciones de la institución.</t>
  </si>
  <si>
    <t>CUENTAS POR PAGAR CORTO PLAZO</t>
  </si>
  <si>
    <t>Nota 11</t>
  </si>
  <si>
    <t>PASIVOS</t>
  </si>
  <si>
    <t>TOTAL ACTIVOS NO CORRIENTES</t>
  </si>
  <si>
    <t>Bienes Intangibles (Compra Licencia de Software)</t>
  </si>
  <si>
    <t>TOTAL PROPIEDAD, PLANTA Y EQUIPO</t>
  </si>
  <si>
    <t>(*) La Variación de la inversión en Mejoras es de RD$2,889,547.52</t>
  </si>
  <si>
    <t>Sub-Total</t>
  </si>
  <si>
    <r>
      <rPr>
        <b/>
        <u/>
        <sz val="12"/>
        <rFont val="Arial"/>
        <family val="2"/>
      </rPr>
      <t>Menos</t>
    </r>
    <r>
      <rPr>
        <b/>
        <sz val="12"/>
        <rFont val="Arial"/>
        <family val="2"/>
      </rPr>
      <t xml:space="preserve">: </t>
    </r>
    <r>
      <rPr>
        <sz val="12"/>
        <rFont val="Arial"/>
        <family val="2"/>
      </rPr>
      <t>Depreciación Acumulada (Mejoras en Proceso de Construcción)</t>
    </r>
  </si>
  <si>
    <t xml:space="preserve">Mejoras </t>
  </si>
  <si>
    <r>
      <rPr>
        <b/>
        <u/>
        <sz val="12"/>
        <rFont val="Arial"/>
        <family val="2"/>
      </rPr>
      <t>Más</t>
    </r>
    <r>
      <rPr>
        <b/>
        <sz val="12"/>
        <rFont val="Arial"/>
        <family val="2"/>
      </rPr>
      <t>:</t>
    </r>
  </si>
  <si>
    <t>Terrenos Urbanos sin Mejoras</t>
  </si>
  <si>
    <t>Corresponde a las propiedades en terrenos 1,418.36 M2 (Cert. Tit. No.2007-1414) y mejoras realizadas a las inspectorías de San Pedro de Macorís, Monte Plata, y Bayahibe, Santiago, Sede, Salón Multiuso, Sala de Prensa, Relaciones Públicas, CICC., Canina Bonao, Apoyo Tecnológico de la DNCD. Construcción de la Unidad de Reacción Táctica (URT) y construcción de los Pabellones de Oficiales y Alistados.</t>
  </si>
  <si>
    <t>lleva a una variación de RD$46,523,317.54</t>
  </si>
  <si>
    <t>flujo se diminuyen las donaciones del 2018 de activos por RD$26,745,102.28</t>
  </si>
  <si>
    <t>(*) La variación en la inversión en activos  fue de RD$73,268,419.82 Para el</t>
  </si>
  <si>
    <t>Activos Fijos por Reclasificar</t>
  </si>
  <si>
    <r>
      <rPr>
        <b/>
        <u/>
        <sz val="12"/>
        <rFont val="Arial"/>
        <family val="2"/>
      </rPr>
      <t>Menos</t>
    </r>
    <r>
      <rPr>
        <b/>
        <sz val="12"/>
        <rFont val="Arial"/>
        <family val="2"/>
      </rPr>
      <t xml:space="preserve">: </t>
    </r>
    <r>
      <rPr>
        <sz val="12"/>
        <rFont val="Arial"/>
        <family val="2"/>
      </rPr>
      <t>Depreciación Acumulada (Bienes de Uso)</t>
    </r>
  </si>
  <si>
    <t>Activos Fijos</t>
  </si>
  <si>
    <t>Se registran las propiedades y bienes tangibles (Activos Fijos) de esta DNCD., destinados a servir a las operaciones, menos su Depreciación Acumulada.</t>
  </si>
  <si>
    <t>PROPIEDAD, PLANTA Y EQUIPO</t>
  </si>
  <si>
    <t>Nota 10</t>
  </si>
  <si>
    <t>Total Otros Activos Corrientes</t>
  </si>
  <si>
    <t>Total Gastos Pagados por Adelantado</t>
  </si>
  <si>
    <t>Seguros Generales</t>
  </si>
  <si>
    <t xml:space="preserve">Depósitos en Garantía </t>
  </si>
  <si>
    <t>Gastos Pagados por Adelantado</t>
  </si>
  <si>
    <t>Otras cuentas por cobrar - Banco</t>
  </si>
  <si>
    <t xml:space="preserve">Se registran los depósitos dados en garantía por concepto de alquiler de las dependencias que alojan los miembros de esta DNCD., en todo el teritorio nacional.
</t>
  </si>
  <si>
    <t>OTROS ACTIVOS CORRIENTES</t>
  </si>
  <si>
    <t>Nota 9</t>
  </si>
  <si>
    <t>Total Inventarios (Bienes de Cambio y Consumo)</t>
  </si>
  <si>
    <t>Inventario de Mercancias (Formulario Medicamentos Controlados)</t>
  </si>
  <si>
    <t>Existencia de Gasoil al Cote</t>
  </si>
  <si>
    <t>Existencia de Gasolina al Corte</t>
  </si>
  <si>
    <t>Inventarios (Existencia de Bienes de Cambio y Consumo)</t>
  </si>
  <si>
    <t>Se registran las mercancías o artículos gastables utilizados para las operaciones de la institución.</t>
  </si>
  <si>
    <t>INVENTARIOS</t>
  </si>
  <si>
    <t>Nota 8</t>
  </si>
  <si>
    <t>Total Disponibilidad</t>
  </si>
  <si>
    <t>Total Cuentas Corrientes</t>
  </si>
  <si>
    <t>Cuenta No.314-000126-8</t>
  </si>
  <si>
    <t>Cuenta No.030-007770-0</t>
  </si>
  <si>
    <t xml:space="preserve">Cuenta No.010-251878-5 </t>
  </si>
  <si>
    <t>Cuenta No.240-012653-9</t>
  </si>
  <si>
    <t>Cuenta No.010-391857-4</t>
  </si>
  <si>
    <t>Cuentas Corrientes Banco de Reservas:</t>
  </si>
  <si>
    <t>Total Cajas  Chicas</t>
  </si>
  <si>
    <t>Dirección del CICC</t>
  </si>
  <si>
    <t>Dirección Seguridad Interna</t>
  </si>
  <si>
    <t xml:space="preserve">Dirección de Equipos y Transporte                           </t>
  </si>
  <si>
    <t xml:space="preserve">Servicios Especiales              </t>
  </si>
  <si>
    <t>Relación de Cajas Chicas</t>
  </si>
  <si>
    <t>El Efectivo en Caja y Banco lo conforman los balances conciliados en las cuentas bancarias de la DNCD., en el Banco de Reservas de la República Dominicana, más los balances en Caja Chica, al 30 de Abril de 2023. 
Corresponde al siguiente detalle:</t>
  </si>
  <si>
    <t>EFECTIVO Y EQUIVALENTES DE EFECTIVO</t>
  </si>
  <si>
    <t>Nota 7</t>
  </si>
  <si>
    <t>ACTIVOS</t>
  </si>
  <si>
    <t>(Valores en RD$)</t>
  </si>
  <si>
    <t xml:space="preserve">  AL 30 DE ABRIL DE 2023</t>
  </si>
  <si>
    <t>NOTAS A LOS ESTADOS FINANCIEROS</t>
  </si>
  <si>
    <t>DIRECCIÓN NACIONAL DE CONTROL DE DROGAS</t>
  </si>
  <si>
    <t>REPÚBLICA DOMINICANA</t>
  </si>
</sst>
</file>

<file path=xl/styles.xml><?xml version="1.0" encoding="utf-8"?>
<styleSheet xmlns="http://schemas.openxmlformats.org/spreadsheetml/2006/main">
  <numFmts count="4">
    <numFmt numFmtId="44" formatCode="_(&quot;RD$&quot;* #,##0.00_);_(&quot;RD$&quot;* \(#,##0.00\);_(&quot;RD$&quot;* &quot;-&quot;??_);_(@_)"/>
    <numFmt numFmtId="43" formatCode="_(* #,##0.00_);_(* \(#,##0.00\);_(* &quot;-&quot;??_);_(@_)"/>
    <numFmt numFmtId="164" formatCode="#,##0.00;[Red]#,##0.00"/>
    <numFmt numFmtId="165" formatCode="_-* #,##0.00\ _€_-;\-* #,##0.00\ _€_-;_-* &quot;-&quot;??\ _€_-;_-@_-"/>
  </numFmts>
  <fonts count="19">
    <font>
      <sz val="10"/>
      <name val="Arial"/>
    </font>
    <font>
      <sz val="11"/>
      <color theme="1"/>
      <name val="Calibri"/>
      <family val="2"/>
      <scheme val="minor"/>
    </font>
    <font>
      <sz val="12"/>
      <name val="Arial"/>
      <family val="2"/>
    </font>
    <font>
      <b/>
      <sz val="12"/>
      <name val="Arial"/>
      <family val="2"/>
    </font>
    <font>
      <sz val="10"/>
      <name val="Arial"/>
      <family val="2"/>
    </font>
    <font>
      <b/>
      <sz val="13"/>
      <color indexed="8"/>
      <name val="Arial"/>
      <family val="2"/>
    </font>
    <font>
      <b/>
      <sz val="16"/>
      <name val="Arial"/>
      <family val="2"/>
    </font>
    <font>
      <b/>
      <sz val="13"/>
      <name val="Arial"/>
      <family val="2"/>
    </font>
    <font>
      <sz val="12"/>
      <color theme="1"/>
      <name val="Arial"/>
      <family val="2"/>
    </font>
    <font>
      <b/>
      <sz val="16"/>
      <color rgb="FF000000"/>
      <name val="Arial"/>
      <family val="2"/>
    </font>
    <font>
      <sz val="12"/>
      <color rgb="FFC00000"/>
      <name val="Arial"/>
      <family val="2"/>
    </font>
    <font>
      <b/>
      <sz val="12"/>
      <color theme="1"/>
      <name val="Arial"/>
      <family val="2"/>
    </font>
    <font>
      <b/>
      <u/>
      <sz val="12"/>
      <name val="Arial"/>
      <family val="2"/>
    </font>
    <font>
      <sz val="11"/>
      <name val="Arial"/>
      <family val="2"/>
    </font>
    <font>
      <b/>
      <sz val="11"/>
      <name val="Arial"/>
      <family val="2"/>
    </font>
    <font>
      <b/>
      <sz val="12"/>
      <color indexed="8"/>
      <name val="Arial"/>
      <family val="2"/>
    </font>
    <font>
      <b/>
      <sz val="14"/>
      <name val="Arial"/>
      <family val="2"/>
    </font>
    <font>
      <sz val="10"/>
      <color rgb="FF000000"/>
      <name val="Arial"/>
      <family val="2"/>
    </font>
    <font>
      <b/>
      <sz val="14"/>
      <color indexed="8"/>
      <name val="Arial"/>
      <family val="2"/>
    </font>
  </fonts>
  <fills count="3">
    <fill>
      <patternFill patternType="none"/>
    </fill>
    <fill>
      <patternFill patternType="gray125"/>
    </fill>
    <fill>
      <patternFill patternType="solid">
        <fgColor theme="0"/>
        <bgColor indexed="64"/>
      </patternFill>
    </fill>
  </fills>
  <borders count="1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right/>
      <top/>
      <bottom style="double">
        <color indexed="64"/>
      </bottom>
      <diagonal/>
    </border>
    <border>
      <left style="medium">
        <color indexed="64"/>
      </left>
      <right/>
      <top/>
      <bottom/>
      <diagonal/>
    </border>
    <border>
      <left/>
      <right/>
      <top/>
      <bottom style="thin">
        <color indexed="64"/>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diagonal/>
    </border>
    <border>
      <left/>
      <right/>
      <top style="thin">
        <color indexed="64"/>
      </top>
      <bottom style="double">
        <color indexed="64"/>
      </bottom>
      <diagonal/>
    </border>
    <border>
      <left/>
      <right/>
      <top style="thin">
        <color indexed="64"/>
      </top>
      <bottom style="thin">
        <color indexed="64"/>
      </bottom>
      <diagonal/>
    </border>
    <border>
      <left/>
      <right/>
      <top style="medium">
        <color indexed="64"/>
      </top>
      <bottom/>
      <diagonal/>
    </border>
  </borders>
  <cellStyleXfs count="22">
    <xf numFmtId="0" fontId="0"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107">
    <xf numFmtId="0" fontId="0" fillId="0" borderId="0" xfId="0"/>
    <xf numFmtId="0" fontId="2" fillId="0" borderId="0" xfId="0" applyFont="1"/>
    <xf numFmtId="0" fontId="2" fillId="2" borderId="0" xfId="0" applyFont="1" applyFill="1"/>
    <xf numFmtId="0" fontId="2" fillId="2" borderId="0" xfId="0" applyFont="1" applyFill="1" applyBorder="1"/>
    <xf numFmtId="4" fontId="2" fillId="2" borderId="0" xfId="0" applyNumberFormat="1" applyFont="1" applyFill="1" applyBorder="1"/>
    <xf numFmtId="0" fontId="2" fillId="2" borderId="1" xfId="0" applyFont="1" applyFill="1" applyBorder="1"/>
    <xf numFmtId="0" fontId="2" fillId="2" borderId="2" xfId="0" applyFont="1" applyFill="1" applyBorder="1"/>
    <xf numFmtId="0" fontId="2" fillId="2" borderId="3" xfId="0" applyFont="1" applyFill="1" applyBorder="1"/>
    <xf numFmtId="4" fontId="3" fillId="2" borderId="4" xfId="0" applyNumberFormat="1" applyFont="1" applyFill="1" applyBorder="1"/>
    <xf numFmtId="43" fontId="3" fillId="2" borderId="5" xfId="1" applyFont="1" applyFill="1" applyBorder="1"/>
    <xf numFmtId="0" fontId="3" fillId="2" borderId="6" xfId="0" applyFont="1" applyFill="1" applyBorder="1" applyAlignment="1">
      <alignment horizontal="left"/>
    </xf>
    <xf numFmtId="43" fontId="2" fillId="2" borderId="4" xfId="2" applyFont="1" applyFill="1" applyBorder="1" applyAlignment="1">
      <alignment horizontal="right"/>
    </xf>
    <xf numFmtId="43" fontId="2" fillId="2" borderId="7" xfId="1" applyFont="1" applyFill="1" applyBorder="1" applyAlignment="1">
      <alignment horizontal="right"/>
    </xf>
    <xf numFmtId="0" fontId="2" fillId="2" borderId="6" xfId="0" applyFont="1" applyFill="1" applyBorder="1"/>
    <xf numFmtId="43" fontId="2" fillId="2" borderId="0" xfId="1" applyFont="1" applyFill="1" applyBorder="1" applyAlignment="1">
      <alignment horizontal="right"/>
    </xf>
    <xf numFmtId="0" fontId="2" fillId="2" borderId="4" xfId="0" applyFont="1" applyFill="1" applyBorder="1"/>
    <xf numFmtId="43" fontId="2" fillId="2" borderId="0" xfId="1" applyFont="1" applyFill="1" applyBorder="1"/>
    <xf numFmtId="0" fontId="2" fillId="2" borderId="6" xfId="0" applyFont="1" applyFill="1" applyBorder="1" applyAlignment="1">
      <alignment horizontal="left" vertical="center" wrapText="1"/>
    </xf>
    <xf numFmtId="0" fontId="3" fillId="2" borderId="8" xfId="0" applyFont="1" applyFill="1" applyBorder="1" applyAlignment="1">
      <alignment horizontal="center"/>
    </xf>
    <xf numFmtId="0" fontId="3" fillId="2" borderId="9" xfId="0" applyFont="1" applyFill="1" applyBorder="1" applyAlignment="1">
      <alignment horizontal="center"/>
    </xf>
    <xf numFmtId="0" fontId="5" fillId="2" borderId="10" xfId="0" applyFont="1" applyFill="1" applyBorder="1" applyAlignment="1">
      <alignment horizontal="justify"/>
    </xf>
    <xf numFmtId="0" fontId="6" fillId="2" borderId="0" xfId="0" applyFont="1" applyFill="1"/>
    <xf numFmtId="4" fontId="2" fillId="2" borderId="1" xfId="0" applyNumberFormat="1" applyFont="1" applyFill="1" applyBorder="1"/>
    <xf numFmtId="4" fontId="2" fillId="2" borderId="2" xfId="0" applyNumberFormat="1" applyFont="1" applyFill="1" applyBorder="1"/>
    <xf numFmtId="43" fontId="3" fillId="2" borderId="11" xfId="1" applyFont="1" applyFill="1" applyBorder="1"/>
    <xf numFmtId="4" fontId="2" fillId="2" borderId="4" xfId="0" applyNumberFormat="1" applyFont="1" applyFill="1" applyBorder="1"/>
    <xf numFmtId="0" fontId="2" fillId="2" borderId="6" xfId="0" applyFont="1" applyFill="1" applyBorder="1" applyAlignment="1">
      <alignment wrapText="1"/>
    </xf>
    <xf numFmtId="0" fontId="7" fillId="2" borderId="10" xfId="0" applyFont="1" applyFill="1" applyBorder="1" applyAlignment="1">
      <alignment horizontal="left"/>
    </xf>
    <xf numFmtId="43" fontId="8" fillId="2" borderId="0" xfId="1" applyFont="1" applyFill="1" applyBorder="1" applyAlignment="1">
      <alignment horizontal="right"/>
    </xf>
    <xf numFmtId="0" fontId="7" fillId="2" borderId="10" xfId="0" applyFont="1" applyFill="1" applyBorder="1" applyAlignment="1">
      <alignment vertical="center"/>
    </xf>
    <xf numFmtId="43" fontId="3" fillId="2" borderId="12" xfId="1" applyFont="1" applyFill="1" applyBorder="1"/>
    <xf numFmtId="0" fontId="3" fillId="2" borderId="6" xfId="0" applyFont="1" applyFill="1" applyBorder="1"/>
    <xf numFmtId="0" fontId="2" fillId="0" borderId="0" xfId="0" applyFont="1" applyFill="1"/>
    <xf numFmtId="43" fontId="3" fillId="2" borderId="0" xfId="1" applyFont="1" applyFill="1" applyBorder="1" applyAlignment="1">
      <alignment horizontal="right"/>
    </xf>
    <xf numFmtId="43" fontId="3" fillId="2" borderId="12" xfId="1" applyFont="1" applyFill="1" applyBorder="1" applyAlignment="1">
      <alignment horizontal="right"/>
    </xf>
    <xf numFmtId="0" fontId="7" fillId="2" borderId="10" xfId="0" applyFont="1" applyFill="1" applyBorder="1" applyAlignment="1">
      <alignment horizontal="left" vertical="center" wrapText="1"/>
    </xf>
    <xf numFmtId="4" fontId="2" fillId="2" borderId="0" xfId="0" applyNumberFormat="1" applyFont="1" applyFill="1"/>
    <xf numFmtId="4" fontId="3" fillId="2" borderId="2" xfId="0" applyNumberFormat="1" applyFont="1" applyFill="1" applyBorder="1"/>
    <xf numFmtId="0" fontId="3" fillId="2" borderId="3" xfId="0" applyFont="1" applyFill="1" applyBorder="1"/>
    <xf numFmtId="0" fontId="3" fillId="2" borderId="4" xfId="0" applyFont="1" applyFill="1" applyBorder="1"/>
    <xf numFmtId="0" fontId="3" fillId="2" borderId="6" xfId="0" applyFont="1" applyFill="1" applyBorder="1" applyAlignment="1">
      <alignment wrapText="1"/>
    </xf>
    <xf numFmtId="43" fontId="3" fillId="2" borderId="0" xfId="1" applyFont="1" applyFill="1" applyBorder="1"/>
    <xf numFmtId="43" fontId="3" fillId="2" borderId="7" xfId="1" applyFont="1" applyFill="1" applyBorder="1"/>
    <xf numFmtId="0" fontId="10" fillId="2" borderId="4" xfId="0" applyFont="1" applyFill="1" applyBorder="1"/>
    <xf numFmtId="43" fontId="8" fillId="2" borderId="0" xfId="2" applyFont="1" applyFill="1" applyBorder="1"/>
    <xf numFmtId="0" fontId="2" fillId="2" borderId="6" xfId="0" applyFont="1" applyFill="1" applyBorder="1" applyAlignment="1">
      <alignment horizontal="left" vertical="top" wrapText="1"/>
    </xf>
    <xf numFmtId="43" fontId="11" fillId="2" borderId="0" xfId="1" applyFont="1" applyFill="1" applyBorder="1"/>
    <xf numFmtId="43" fontId="8" fillId="2" borderId="7" xfId="1" applyFont="1" applyFill="1" applyBorder="1"/>
    <xf numFmtId="43" fontId="8" fillId="2" borderId="0" xfId="1" applyFont="1" applyFill="1" applyBorder="1"/>
    <xf numFmtId="0" fontId="7" fillId="2" borderId="10" xfId="0" applyFont="1" applyFill="1" applyBorder="1"/>
    <xf numFmtId="4" fontId="3" fillId="2" borderId="1" xfId="0" applyNumberFormat="1" applyFont="1" applyFill="1" applyBorder="1"/>
    <xf numFmtId="0" fontId="3" fillId="2" borderId="3" xfId="0" applyFont="1" applyFill="1" applyBorder="1" applyAlignment="1">
      <alignment horizontal="left"/>
    </xf>
    <xf numFmtId="0" fontId="2" fillId="2" borderId="6" xfId="0" applyFont="1" applyFill="1" applyBorder="1" applyAlignment="1">
      <alignment horizontal="left" wrapText="1"/>
    </xf>
    <xf numFmtId="4" fontId="3" fillId="2" borderId="0" xfId="0" applyNumberFormat="1" applyFont="1" applyFill="1" applyBorder="1"/>
    <xf numFmtId="0" fontId="3" fillId="2" borderId="3" xfId="0" applyFont="1" applyFill="1" applyBorder="1" applyAlignment="1">
      <alignment wrapText="1"/>
    </xf>
    <xf numFmtId="0" fontId="2" fillId="2" borderId="6" xfId="0" applyFont="1" applyFill="1" applyBorder="1" applyAlignment="1">
      <alignment vertical="center" wrapText="1"/>
    </xf>
    <xf numFmtId="43" fontId="3" fillId="2" borderId="4" xfId="2" applyFont="1" applyFill="1" applyBorder="1" applyAlignment="1">
      <alignment horizontal="right"/>
    </xf>
    <xf numFmtId="40" fontId="2" fillId="2" borderId="7" xfId="0" applyNumberFormat="1" applyFont="1" applyFill="1" applyBorder="1"/>
    <xf numFmtId="43" fontId="3" fillId="2" borderId="4" xfId="2" applyFont="1" applyFill="1" applyBorder="1"/>
    <xf numFmtId="0" fontId="6" fillId="2" borderId="0" xfId="0" applyFont="1" applyFill="1" applyBorder="1"/>
    <xf numFmtId="40" fontId="3" fillId="2" borderId="4" xfId="0" applyNumberFormat="1" applyFont="1" applyFill="1" applyBorder="1"/>
    <xf numFmtId="40" fontId="3" fillId="2" borderId="0" xfId="0" applyNumberFormat="1" applyFont="1" applyFill="1" applyBorder="1"/>
    <xf numFmtId="0" fontId="3" fillId="2" borderId="6" xfId="0" applyFont="1" applyFill="1" applyBorder="1" applyAlignment="1">
      <alignment horizontal="left" vertical="top"/>
    </xf>
    <xf numFmtId="40" fontId="2" fillId="2" borderId="4" xfId="0" applyNumberFormat="1" applyFont="1" applyFill="1" applyBorder="1"/>
    <xf numFmtId="43" fontId="2" fillId="2" borderId="0" xfId="1" applyFont="1" applyFill="1" applyBorder="1" applyAlignment="1">
      <alignment horizontal="center"/>
    </xf>
    <xf numFmtId="0" fontId="3" fillId="2" borderId="4" xfId="0" applyFont="1" applyFill="1" applyBorder="1" applyAlignment="1">
      <alignment horizontal="center"/>
    </xf>
    <xf numFmtId="0" fontId="3" fillId="2" borderId="0" xfId="0" applyFont="1" applyFill="1" applyBorder="1" applyAlignment="1">
      <alignment horizontal="center"/>
    </xf>
    <xf numFmtId="0" fontId="7" fillId="2" borderId="6" xfId="0" applyFont="1" applyFill="1" applyBorder="1"/>
    <xf numFmtId="43" fontId="2" fillId="2" borderId="4" xfId="2" applyFont="1" applyFill="1" applyBorder="1"/>
    <xf numFmtId="0" fontId="2" fillId="0" borderId="6" xfId="0" applyFont="1" applyBorder="1"/>
    <xf numFmtId="0" fontId="9" fillId="2" borderId="0" xfId="0" applyFont="1" applyFill="1" applyAlignment="1">
      <alignment horizontal="center"/>
    </xf>
    <xf numFmtId="4" fontId="3" fillId="2" borderId="11" xfId="0" applyNumberFormat="1" applyFont="1" applyFill="1" applyBorder="1" applyAlignment="1">
      <alignment horizontal="right"/>
    </xf>
    <xf numFmtId="4" fontId="2" fillId="2" borderId="7" xfId="0" applyNumberFormat="1" applyFont="1" applyFill="1" applyBorder="1" applyAlignment="1">
      <alignment horizontal="right"/>
    </xf>
    <xf numFmtId="4" fontId="3" fillId="2" borderId="7" xfId="0" applyNumberFormat="1" applyFont="1" applyFill="1" applyBorder="1"/>
    <xf numFmtId="4" fontId="3" fillId="2" borderId="12" xfId="0" applyNumberFormat="1" applyFont="1" applyFill="1" applyBorder="1"/>
    <xf numFmtId="0" fontId="3" fillId="2" borderId="2" xfId="0" applyFont="1" applyFill="1" applyBorder="1" applyAlignment="1">
      <alignment horizontal="center"/>
    </xf>
    <xf numFmtId="4" fontId="3" fillId="2" borderId="5" xfId="0" applyNumberFormat="1" applyFont="1" applyFill="1" applyBorder="1"/>
    <xf numFmtId="4" fontId="3" fillId="2" borderId="4" xfId="0" applyNumberFormat="1" applyFont="1" applyFill="1" applyBorder="1" applyAlignment="1">
      <alignment horizontal="right"/>
    </xf>
    <xf numFmtId="4" fontId="3" fillId="2" borderId="0" xfId="0" applyNumberFormat="1" applyFont="1" applyFill="1" applyBorder="1" applyAlignment="1">
      <alignment horizontal="right"/>
    </xf>
    <xf numFmtId="4" fontId="2" fillId="2" borderId="4" xfId="0" applyNumberFormat="1" applyFont="1" applyFill="1" applyBorder="1" applyAlignment="1">
      <alignment horizontal="right"/>
    </xf>
    <xf numFmtId="4" fontId="2" fillId="2" borderId="0" xfId="0" applyNumberFormat="1" applyFont="1" applyFill="1" applyBorder="1" applyAlignment="1">
      <alignment horizontal="right"/>
    </xf>
    <xf numFmtId="43" fontId="2" fillId="2" borderId="7" xfId="1" applyFont="1" applyFill="1" applyBorder="1"/>
    <xf numFmtId="43" fontId="2" fillId="0" borderId="0" xfId="1" applyFont="1" applyBorder="1"/>
    <xf numFmtId="43" fontId="2" fillId="2" borderId="0" xfId="2" applyFont="1" applyFill="1" applyBorder="1"/>
    <xf numFmtId="0" fontId="13" fillId="2" borderId="1" xfId="0" applyFont="1" applyFill="1" applyBorder="1"/>
    <xf numFmtId="4" fontId="14" fillId="2" borderId="4" xfId="0" applyNumberFormat="1" applyFont="1" applyFill="1" applyBorder="1"/>
    <xf numFmtId="4" fontId="13" fillId="2" borderId="4" xfId="0" applyNumberFormat="1" applyFont="1" applyFill="1" applyBorder="1"/>
    <xf numFmtId="4" fontId="3" fillId="2" borderId="11" xfId="0" applyNumberFormat="1" applyFont="1" applyFill="1" applyBorder="1"/>
    <xf numFmtId="4" fontId="13" fillId="2" borderId="4" xfId="0" applyNumberFormat="1" applyFont="1" applyFill="1" applyBorder="1" applyAlignment="1">
      <alignment horizontal="right"/>
    </xf>
    <xf numFmtId="0" fontId="13" fillId="2" borderId="4" xfId="0" applyFont="1" applyFill="1" applyBorder="1"/>
    <xf numFmtId="0" fontId="14" fillId="2" borderId="4" xfId="0" applyFont="1" applyFill="1" applyBorder="1" applyAlignment="1">
      <alignment horizontal="center"/>
    </xf>
    <xf numFmtId="164" fontId="2" fillId="2" borderId="7" xfId="0" applyNumberFormat="1" applyFont="1" applyFill="1" applyBorder="1"/>
    <xf numFmtId="164" fontId="2" fillId="2" borderId="0" xfId="0" applyNumberFormat="1" applyFont="1" applyFill="1" applyBorder="1"/>
    <xf numFmtId="0" fontId="14" fillId="2" borderId="8" xfId="0" applyFont="1" applyFill="1" applyBorder="1" applyAlignment="1">
      <alignment horizontal="center"/>
    </xf>
    <xf numFmtId="0" fontId="3" fillId="2" borderId="10" xfId="0" applyFont="1" applyFill="1" applyBorder="1"/>
    <xf numFmtId="0" fontId="2" fillId="2" borderId="8" xfId="0" applyFont="1" applyFill="1" applyBorder="1"/>
    <xf numFmtId="0" fontId="2" fillId="2" borderId="13" xfId="0" applyFont="1" applyFill="1" applyBorder="1"/>
    <xf numFmtId="0" fontId="17" fillId="0" borderId="0" xfId="0" applyFont="1" applyAlignment="1">
      <alignment horizontal="center" readingOrder="2"/>
    </xf>
    <xf numFmtId="0" fontId="2" fillId="2" borderId="3"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2" borderId="1" xfId="0" applyFont="1" applyFill="1" applyBorder="1" applyAlignment="1">
      <alignment horizontal="left" vertical="top" wrapText="1"/>
    </xf>
    <xf numFmtId="0" fontId="9" fillId="2" borderId="0" xfId="0" applyFont="1" applyFill="1" applyAlignment="1">
      <alignment horizontal="center"/>
    </xf>
    <xf numFmtId="0" fontId="18" fillId="0" borderId="0" xfId="0" applyFont="1" applyAlignment="1">
      <alignment horizontal="center" readingOrder="2"/>
    </xf>
    <xf numFmtId="0" fontId="6" fillId="0" borderId="0" xfId="0" applyFont="1" applyAlignment="1">
      <alignment horizontal="center"/>
    </xf>
    <xf numFmtId="0" fontId="16" fillId="0" borderId="0" xfId="0" applyFont="1" applyAlignment="1">
      <alignment horizontal="center"/>
    </xf>
    <xf numFmtId="0" fontId="15" fillId="0" borderId="0" xfId="0" applyFont="1" applyBorder="1" applyAlignment="1">
      <alignment horizontal="center"/>
    </xf>
    <xf numFmtId="0" fontId="9" fillId="0" borderId="0" xfId="0" applyFont="1" applyAlignment="1">
      <alignment horizontal="center"/>
    </xf>
  </cellXfs>
  <cellStyles count="22">
    <cellStyle name="Comma_Hoja de trabajo flujo 2007" xfId="3"/>
    <cellStyle name="Millares" xfId="1" builtinId="3"/>
    <cellStyle name="Millares 2" xfId="4"/>
    <cellStyle name="Millares 3" xfId="2"/>
    <cellStyle name="Millares 3 2" xfId="5"/>
    <cellStyle name="Millares 4" xfId="6"/>
    <cellStyle name="Millares 5" xfId="7"/>
    <cellStyle name="Millares 6" xfId="8"/>
    <cellStyle name="Moneda 2" xfId="9"/>
    <cellStyle name="Normal" xfId="0" builtinId="0"/>
    <cellStyle name="Normal 2" xfId="10"/>
    <cellStyle name="Normal 2 2" xfId="11"/>
    <cellStyle name="Normal 2 2 2" xfId="12"/>
    <cellStyle name="Normal 3" xfId="13"/>
    <cellStyle name="Normal 4" xfId="14"/>
    <cellStyle name="Normal 4 2" xfId="15"/>
    <cellStyle name="Normal 5" xfId="16"/>
    <cellStyle name="Normal 6" xfId="17"/>
    <cellStyle name="Normal 7" xfId="18"/>
    <cellStyle name="Porcentual 2" xfId="19"/>
    <cellStyle name="Porcentual 3" xfId="20"/>
    <cellStyle name="Porcentual 4" xfId="2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3181350</xdr:colOff>
      <xdr:row>0</xdr:row>
      <xdr:rowOff>57150</xdr:rowOff>
    </xdr:from>
    <xdr:to>
      <xdr:col>0</xdr:col>
      <xdr:colOff>3971925</xdr:colOff>
      <xdr:row>5</xdr:row>
      <xdr:rowOff>19050</xdr:rowOff>
    </xdr:to>
    <xdr:pic>
      <xdr:nvPicPr>
        <xdr:cNvPr id="2" name="Picture 3"/>
        <xdr:cNvPicPr>
          <a:picLocks noChangeAspect="1" noChangeArrowheads="1"/>
        </xdr:cNvPicPr>
      </xdr:nvPicPr>
      <xdr:blipFill>
        <a:blip xmlns:r="http://schemas.openxmlformats.org/officeDocument/2006/relationships" r:embed="rId1"/>
        <a:srcRect/>
        <a:stretch>
          <a:fillRect/>
        </a:stretch>
      </xdr:blipFill>
      <xdr:spPr bwMode="auto">
        <a:xfrm>
          <a:off x="762000" y="57150"/>
          <a:ext cx="0" cy="771525"/>
        </a:xfrm>
        <a:prstGeom prst="rect">
          <a:avLst/>
        </a:prstGeom>
        <a:noFill/>
        <a:ln w="9525">
          <a:noFill/>
          <a:miter lim="800000"/>
          <a:headEnd/>
          <a:tailEnd/>
        </a:ln>
      </xdr:spPr>
    </xdr:pic>
    <xdr:clientData/>
  </xdr:twoCellAnchor>
  <xdr:twoCellAnchor editAs="oneCell">
    <xdr:from>
      <xdr:col>0</xdr:col>
      <xdr:colOff>2257424</xdr:colOff>
      <xdr:row>282</xdr:row>
      <xdr:rowOff>123825</xdr:rowOff>
    </xdr:from>
    <xdr:to>
      <xdr:col>0</xdr:col>
      <xdr:colOff>5078505</xdr:colOff>
      <xdr:row>291</xdr:row>
      <xdr:rowOff>104775</xdr:rowOff>
    </xdr:to>
    <xdr:pic>
      <xdr:nvPicPr>
        <xdr:cNvPr id="4" name="Picture 6"/>
        <xdr:cNvPicPr>
          <a:picLocks noChangeAspect="1" noChangeArrowheads="1"/>
        </xdr:cNvPicPr>
      </xdr:nvPicPr>
      <xdr:blipFill>
        <a:blip xmlns:r="http://schemas.openxmlformats.org/officeDocument/2006/relationships" r:embed="rId2"/>
        <a:srcRect/>
        <a:stretch>
          <a:fillRect/>
        </a:stretch>
      </xdr:blipFill>
      <xdr:spPr bwMode="auto">
        <a:xfrm>
          <a:off x="2257424" y="59350275"/>
          <a:ext cx="2821081" cy="16954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C302"/>
  <sheetViews>
    <sheetView tabSelected="1" workbookViewId="0">
      <selection activeCell="D10" sqref="D10"/>
    </sheetView>
  </sheetViews>
  <sheetFormatPr baseColWidth="10" defaultRowHeight="15"/>
  <cols>
    <col min="1" max="1" width="81.28515625" style="1" customWidth="1"/>
    <col min="2" max="2" width="20.5703125" style="1" bestFit="1" customWidth="1"/>
    <col min="3" max="3" width="6.28515625" style="1" customWidth="1"/>
    <col min="4" max="16384" width="11.42578125" style="1"/>
  </cols>
  <sheetData>
    <row r="1" spans="1:3" ht="5.25" customHeight="1"/>
    <row r="6" spans="1:3" ht="18">
      <c r="A6" s="102" t="s">
        <v>179</v>
      </c>
      <c r="B6" s="102"/>
      <c r="C6" s="102"/>
    </row>
    <row r="7" spans="1:3" ht="18">
      <c r="A7" s="102" t="s">
        <v>178</v>
      </c>
      <c r="B7" s="102"/>
      <c r="C7" s="102"/>
    </row>
    <row r="8" spans="1:3">
      <c r="A8" s="97"/>
      <c r="B8" s="97"/>
      <c r="C8" s="97"/>
    </row>
    <row r="9" spans="1:3" ht="20.25">
      <c r="A9" s="103" t="s">
        <v>177</v>
      </c>
      <c r="B9" s="103"/>
      <c r="C9" s="103"/>
    </row>
    <row r="10" spans="1:3" ht="18">
      <c r="A10" s="104" t="s">
        <v>176</v>
      </c>
      <c r="B10" s="104"/>
      <c r="C10" s="104"/>
    </row>
    <row r="11" spans="1:3" ht="15.75">
      <c r="A11" s="105" t="s">
        <v>175</v>
      </c>
      <c r="B11" s="105"/>
      <c r="C11" s="105"/>
    </row>
    <row r="12" spans="1:3" ht="9.75" customHeight="1"/>
    <row r="13" spans="1:3" ht="9.75" customHeight="1"/>
    <row r="14" spans="1:3" ht="18.75" customHeight="1">
      <c r="A14" s="106" t="s">
        <v>174</v>
      </c>
      <c r="B14" s="106"/>
      <c r="C14" s="106"/>
    </row>
    <row r="15" spans="1:3" ht="18.75" customHeight="1" thickBot="1">
      <c r="A15" s="21" t="s">
        <v>173</v>
      </c>
      <c r="B15" s="2"/>
      <c r="C15" s="2"/>
    </row>
    <row r="16" spans="1:3" ht="16.5">
      <c r="A16" s="20" t="s">
        <v>172</v>
      </c>
      <c r="B16" s="96"/>
      <c r="C16" s="95"/>
    </row>
    <row r="17" spans="1:3" ht="67.5" customHeight="1" thickBot="1">
      <c r="A17" s="98" t="s">
        <v>171</v>
      </c>
      <c r="B17" s="99"/>
      <c r="C17" s="100"/>
    </row>
    <row r="18" spans="1:3" ht="16.5" thickBot="1">
      <c r="A18" s="94"/>
      <c r="B18" s="19">
        <v>2023</v>
      </c>
      <c r="C18" s="93"/>
    </row>
    <row r="19" spans="1:3" ht="15.75">
      <c r="A19" s="31" t="s">
        <v>170</v>
      </c>
      <c r="B19" s="3"/>
      <c r="C19" s="90"/>
    </row>
    <row r="20" spans="1:3" ht="15.75">
      <c r="A20" s="13" t="s">
        <v>169</v>
      </c>
      <c r="B20" s="92">
        <v>200000</v>
      </c>
      <c r="C20" s="90"/>
    </row>
    <row r="21" spans="1:3" ht="15.75">
      <c r="A21" s="13" t="s">
        <v>168</v>
      </c>
      <c r="B21" s="92">
        <v>30000</v>
      </c>
      <c r="C21" s="90"/>
    </row>
    <row r="22" spans="1:3" ht="15.75">
      <c r="A22" s="13" t="s">
        <v>167</v>
      </c>
      <c r="B22" s="92">
        <v>15000</v>
      </c>
      <c r="C22" s="90"/>
    </row>
    <row r="23" spans="1:3" ht="15.75">
      <c r="A23" s="13" t="s">
        <v>166</v>
      </c>
      <c r="B23" s="91">
        <v>30000</v>
      </c>
      <c r="C23" s="90"/>
    </row>
    <row r="24" spans="1:3" ht="16.5" thickBot="1">
      <c r="A24" s="31" t="s">
        <v>165</v>
      </c>
      <c r="B24" s="76">
        <f>SUM(B20:B23)</f>
        <v>275000</v>
      </c>
      <c r="C24" s="90"/>
    </row>
    <row r="25" spans="1:3" ht="10.5" customHeight="1" thickTop="1">
      <c r="A25" s="31"/>
      <c r="B25" s="66"/>
      <c r="C25" s="90"/>
    </row>
    <row r="26" spans="1:3" ht="15.75">
      <c r="A26" s="31" t="s">
        <v>164</v>
      </c>
      <c r="B26" s="3"/>
      <c r="C26" s="89"/>
    </row>
    <row r="27" spans="1:3">
      <c r="A27" s="13" t="s">
        <v>163</v>
      </c>
      <c r="B27" s="80">
        <v>99311382.780000001</v>
      </c>
      <c r="C27" s="88"/>
    </row>
    <row r="28" spans="1:3">
      <c r="A28" s="13" t="s">
        <v>162</v>
      </c>
      <c r="B28" s="80">
        <v>63625.07</v>
      </c>
      <c r="C28" s="88"/>
    </row>
    <row r="29" spans="1:3">
      <c r="A29" s="13" t="s">
        <v>161</v>
      </c>
      <c r="B29" s="80">
        <v>19475.580000000002</v>
      </c>
      <c r="C29" s="88"/>
    </row>
    <row r="30" spans="1:3" s="2" customFormat="1">
      <c r="A30" s="13" t="s">
        <v>160</v>
      </c>
      <c r="B30" s="80">
        <v>3138.4</v>
      </c>
      <c r="C30" s="88"/>
    </row>
    <row r="31" spans="1:3">
      <c r="A31" s="13" t="s">
        <v>159</v>
      </c>
      <c r="B31" s="72">
        <v>1565951.34</v>
      </c>
      <c r="C31" s="88"/>
    </row>
    <row r="32" spans="1:3" ht="16.5" thickBot="1">
      <c r="A32" s="31" t="s">
        <v>158</v>
      </c>
      <c r="B32" s="87">
        <f>SUM(B27:B31)</f>
        <v>100963573.17</v>
      </c>
      <c r="C32" s="85"/>
    </row>
    <row r="33" spans="1:3" ht="10.5" customHeight="1" thickTop="1">
      <c r="A33" s="13"/>
      <c r="B33" s="16"/>
      <c r="C33" s="86"/>
    </row>
    <row r="34" spans="1:3" ht="16.5" thickBot="1">
      <c r="A34" s="31" t="s">
        <v>157</v>
      </c>
      <c r="B34" s="76">
        <f>+B24+B32</f>
        <v>101238573.17</v>
      </c>
      <c r="C34" s="85"/>
    </row>
    <row r="35" spans="1:3" ht="16.5" thickTop="1" thickBot="1">
      <c r="A35" s="7"/>
      <c r="B35" s="6"/>
      <c r="C35" s="84"/>
    </row>
    <row r="36" spans="1:3" ht="15.75">
      <c r="A36" s="3"/>
      <c r="B36" s="53"/>
      <c r="C36" s="53"/>
    </row>
    <row r="37" spans="1:3" ht="22.5" customHeight="1" thickBot="1">
      <c r="A37" s="21" t="s">
        <v>156</v>
      </c>
      <c r="B37" s="6"/>
      <c r="C37" s="6"/>
    </row>
    <row r="38" spans="1:3" ht="17.25" thickBot="1">
      <c r="A38" s="49" t="s">
        <v>155</v>
      </c>
      <c r="B38" s="19">
        <v>2023</v>
      </c>
      <c r="C38" s="18"/>
    </row>
    <row r="39" spans="1:3" ht="30">
      <c r="A39" s="45" t="s">
        <v>154</v>
      </c>
      <c r="B39" s="83"/>
      <c r="C39" s="68"/>
    </row>
    <row r="40" spans="1:3" ht="12.75" customHeight="1">
      <c r="A40" s="45"/>
      <c r="B40" s="66"/>
      <c r="C40" s="65"/>
    </row>
    <row r="41" spans="1:3" ht="15.75">
      <c r="A41" s="13" t="s">
        <v>153</v>
      </c>
      <c r="B41" s="82">
        <v>1521706.82</v>
      </c>
      <c r="C41" s="65"/>
    </row>
    <row r="42" spans="1:3" ht="15.75">
      <c r="A42" s="13" t="s">
        <v>152</v>
      </c>
      <c r="B42" s="16">
        <v>315326.40000000002</v>
      </c>
      <c r="C42" s="65"/>
    </row>
    <row r="43" spans="1:3">
      <c r="A43" s="13" t="s">
        <v>151</v>
      </c>
      <c r="B43" s="81">
        <v>79624.5</v>
      </c>
      <c r="C43" s="68"/>
    </row>
    <row r="44" spans="1:3" hidden="1">
      <c r="A44" s="13" t="s">
        <v>150</v>
      </c>
      <c r="B44" s="16">
        <v>0</v>
      </c>
      <c r="C44" s="68"/>
    </row>
    <row r="45" spans="1:3" ht="16.5" thickBot="1">
      <c r="A45" s="10" t="s">
        <v>149</v>
      </c>
      <c r="B45" s="24">
        <f>+B41+B42+B43</f>
        <v>1916657.7200000002</v>
      </c>
      <c r="C45" s="8"/>
    </row>
    <row r="46" spans="1:3" ht="16.5" thickTop="1" thickBot="1">
      <c r="A46" s="7"/>
      <c r="B46" s="6"/>
      <c r="C46" s="5"/>
    </row>
    <row r="47" spans="1:3">
      <c r="A47" s="3"/>
      <c r="B47" s="3"/>
      <c r="C47" s="3"/>
    </row>
    <row r="48" spans="1:3" ht="17.25" customHeight="1" thickBot="1">
      <c r="A48" s="21" t="s">
        <v>148</v>
      </c>
      <c r="B48" s="3"/>
      <c r="C48" s="3"/>
    </row>
    <row r="49" spans="1:3" ht="17.25" thickBot="1">
      <c r="A49" s="49" t="s">
        <v>147</v>
      </c>
      <c r="B49" s="19">
        <v>2023</v>
      </c>
      <c r="C49" s="18"/>
    </row>
    <row r="50" spans="1:3" ht="43.5" customHeight="1">
      <c r="A50" s="45" t="s">
        <v>146</v>
      </c>
      <c r="B50" s="3"/>
      <c r="C50" s="15"/>
    </row>
    <row r="51" spans="1:3" ht="18.75" customHeight="1">
      <c r="A51" s="13" t="s">
        <v>145</v>
      </c>
      <c r="B51" s="14">
        <v>0</v>
      </c>
      <c r="C51" s="79"/>
    </row>
    <row r="52" spans="1:3" ht="11.25" customHeight="1">
      <c r="A52" s="13"/>
      <c r="B52" s="80"/>
      <c r="C52" s="79"/>
    </row>
    <row r="53" spans="1:3">
      <c r="A53" s="13" t="s">
        <v>144</v>
      </c>
      <c r="B53" s="80">
        <v>144092079.74000001</v>
      </c>
      <c r="C53" s="79"/>
    </row>
    <row r="54" spans="1:3">
      <c r="A54" s="13" t="s">
        <v>143</v>
      </c>
      <c r="B54" s="80">
        <v>2231400</v>
      </c>
      <c r="C54" s="79"/>
    </row>
    <row r="55" spans="1:3">
      <c r="A55" s="13" t="s">
        <v>142</v>
      </c>
      <c r="B55" s="80">
        <v>78608.639999999999</v>
      </c>
      <c r="C55" s="79"/>
    </row>
    <row r="56" spans="1:3" ht="16.5" thickBot="1">
      <c r="A56" s="10" t="s">
        <v>141</v>
      </c>
      <c r="B56" s="71">
        <f>SUM(B53:B55)</f>
        <v>146402088.38</v>
      </c>
      <c r="C56" s="77"/>
    </row>
    <row r="57" spans="1:3" ht="12.75" customHeight="1" thickTop="1">
      <c r="A57" s="10"/>
      <c r="B57" s="78"/>
      <c r="C57" s="77"/>
    </row>
    <row r="58" spans="1:3" ht="16.5" thickBot="1">
      <c r="A58" s="10" t="s">
        <v>140</v>
      </c>
      <c r="B58" s="76">
        <f>+B56+B51</f>
        <v>146402088.38</v>
      </c>
      <c r="C58" s="8"/>
    </row>
    <row r="59" spans="1:3" ht="6.75" customHeight="1" thickTop="1" thickBot="1">
      <c r="A59" s="7"/>
      <c r="B59" s="6"/>
      <c r="C59" s="5"/>
    </row>
    <row r="60" spans="1:3" ht="15.75">
      <c r="A60" s="3"/>
      <c r="B60" s="53"/>
      <c r="C60" s="53"/>
    </row>
    <row r="61" spans="1:3" ht="21" thickBot="1">
      <c r="A61" s="21" t="s">
        <v>139</v>
      </c>
      <c r="B61" s="6"/>
      <c r="C61" s="6"/>
    </row>
    <row r="62" spans="1:3" ht="17.25" thickBot="1">
      <c r="A62" s="49" t="s">
        <v>138</v>
      </c>
      <c r="B62" s="75">
        <v>2023</v>
      </c>
      <c r="C62" s="18"/>
    </row>
    <row r="63" spans="1:3" ht="45">
      <c r="A63" s="45" t="s">
        <v>137</v>
      </c>
      <c r="B63" s="3"/>
      <c r="C63" s="15"/>
    </row>
    <row r="64" spans="1:3">
      <c r="A64" s="13" t="s">
        <v>136</v>
      </c>
      <c r="B64" s="4">
        <v>1319465290.6099999</v>
      </c>
      <c r="C64" s="25"/>
    </row>
    <row r="65" spans="1:3" ht="15.75">
      <c r="A65" s="31" t="s">
        <v>135</v>
      </c>
      <c r="B65" s="61">
        <v>-1124467842.3599999</v>
      </c>
      <c r="C65" s="63"/>
    </row>
    <row r="66" spans="1:3" ht="15.75">
      <c r="A66" s="13" t="s">
        <v>134</v>
      </c>
      <c r="B66" s="61">
        <v>118444.94</v>
      </c>
      <c r="C66" s="63"/>
    </row>
    <row r="67" spans="1:3" ht="15.75">
      <c r="A67" s="10" t="s">
        <v>125</v>
      </c>
      <c r="B67" s="74">
        <f>+B64+B65+B66</f>
        <v>195115893.19</v>
      </c>
      <c r="C67" s="8"/>
    </row>
    <row r="68" spans="1:3" ht="11.25" customHeight="1">
      <c r="A68" s="10"/>
      <c r="B68" s="53"/>
      <c r="C68" s="8"/>
    </row>
    <row r="69" spans="1:3" ht="15.75" hidden="1">
      <c r="A69" s="10" t="s">
        <v>133</v>
      </c>
      <c r="B69" s="53"/>
      <c r="C69" s="8"/>
    </row>
    <row r="70" spans="1:3" ht="15.75" hidden="1">
      <c r="A70" s="10" t="s">
        <v>132</v>
      </c>
      <c r="B70" s="53"/>
      <c r="C70" s="8"/>
    </row>
    <row r="71" spans="1:3" ht="15.75" hidden="1">
      <c r="A71" s="10" t="s">
        <v>131</v>
      </c>
      <c r="B71" s="53"/>
      <c r="C71" s="8"/>
    </row>
    <row r="72" spans="1:3" ht="104.25" customHeight="1">
      <c r="A72" s="17" t="s">
        <v>130</v>
      </c>
      <c r="B72" s="3"/>
      <c r="C72" s="15"/>
    </row>
    <row r="73" spans="1:3">
      <c r="A73" s="13" t="s">
        <v>129</v>
      </c>
      <c r="B73" s="4">
        <v>102156800</v>
      </c>
      <c r="C73" s="25"/>
    </row>
    <row r="74" spans="1:3" ht="15.75">
      <c r="A74" s="31" t="s">
        <v>128</v>
      </c>
      <c r="B74" s="4"/>
      <c r="C74" s="25"/>
    </row>
    <row r="75" spans="1:3">
      <c r="A75" s="13" t="s">
        <v>127</v>
      </c>
      <c r="B75" s="4">
        <v>79563367.150000006</v>
      </c>
      <c r="C75" s="25"/>
    </row>
    <row r="76" spans="1:3" ht="15.75">
      <c r="A76" s="31" t="s">
        <v>126</v>
      </c>
      <c r="B76" s="61">
        <v>-9675105.4199999999</v>
      </c>
      <c r="C76" s="25"/>
    </row>
    <row r="77" spans="1:3" ht="15.75">
      <c r="A77" s="10" t="s">
        <v>125</v>
      </c>
      <c r="B77" s="74">
        <f>+B76+B75+B73</f>
        <v>172045061.73000002</v>
      </c>
      <c r="C77" s="8"/>
    </row>
    <row r="78" spans="1:3" ht="16.5" hidden="1" thickBot="1">
      <c r="A78" s="38" t="s">
        <v>124</v>
      </c>
      <c r="B78" s="53"/>
      <c r="C78" s="8"/>
    </row>
    <row r="79" spans="1:3" ht="9.75" customHeight="1">
      <c r="A79" s="31"/>
      <c r="B79" s="53"/>
      <c r="C79" s="8"/>
    </row>
    <row r="80" spans="1:3" ht="16.5">
      <c r="A80" s="67" t="s">
        <v>123</v>
      </c>
      <c r="B80" s="73">
        <f>+B67+B77</f>
        <v>367160954.92000002</v>
      </c>
      <c r="C80" s="8"/>
    </row>
    <row r="81" spans="1:3" ht="12.75" customHeight="1">
      <c r="A81" s="67"/>
      <c r="B81" s="53"/>
      <c r="C81" s="8"/>
    </row>
    <row r="82" spans="1:3" ht="15.75">
      <c r="A82" s="13" t="s">
        <v>122</v>
      </c>
      <c r="B82" s="72">
        <v>35981858.539999999</v>
      </c>
      <c r="C82" s="8"/>
    </row>
    <row r="83" spans="1:3" ht="16.5" thickBot="1">
      <c r="A83" s="31" t="s">
        <v>121</v>
      </c>
      <c r="B83" s="71">
        <f>+B82+B80</f>
        <v>403142813.46000004</v>
      </c>
      <c r="C83" s="8"/>
    </row>
    <row r="84" spans="1:3" ht="8.25" customHeight="1" thickTop="1" thickBot="1">
      <c r="A84" s="38"/>
      <c r="B84" s="6"/>
      <c r="C84" s="5"/>
    </row>
    <row r="85" spans="1:3" ht="15.75">
      <c r="A85" s="3"/>
      <c r="B85" s="53"/>
      <c r="C85" s="53"/>
    </row>
    <row r="86" spans="1:3" ht="18" customHeight="1">
      <c r="A86" s="101" t="s">
        <v>120</v>
      </c>
      <c r="B86" s="101"/>
      <c r="C86" s="101"/>
    </row>
    <row r="87" spans="1:3" ht="9.75" customHeight="1">
      <c r="A87" s="70"/>
      <c r="B87" s="70"/>
      <c r="C87" s="70"/>
    </row>
    <row r="88" spans="1:3" ht="18" customHeight="1" thickBot="1">
      <c r="A88" s="21" t="s">
        <v>119</v>
      </c>
      <c r="B88" s="3"/>
      <c r="C88" s="3"/>
    </row>
    <row r="89" spans="1:3" ht="17.25" thickBot="1">
      <c r="A89" s="49" t="s">
        <v>118</v>
      </c>
      <c r="B89" s="19">
        <v>2023</v>
      </c>
      <c r="C89" s="18"/>
    </row>
    <row r="90" spans="1:3" ht="30">
      <c r="A90" s="45" t="s">
        <v>117</v>
      </c>
      <c r="B90" s="3"/>
      <c r="C90" s="15"/>
    </row>
    <row r="91" spans="1:3">
      <c r="A91" s="45"/>
      <c r="B91" s="3"/>
      <c r="C91" s="15"/>
    </row>
    <row r="92" spans="1:3">
      <c r="A92" s="69" t="s">
        <v>116</v>
      </c>
      <c r="B92" s="16">
        <v>352961.68</v>
      </c>
      <c r="C92" s="15"/>
    </row>
    <row r="93" spans="1:3">
      <c r="A93" s="13" t="s">
        <v>115</v>
      </c>
      <c r="B93" s="16">
        <v>39518384.719999999</v>
      </c>
      <c r="C93" s="15"/>
    </row>
    <row r="94" spans="1:3">
      <c r="A94" s="13" t="s">
        <v>114</v>
      </c>
      <c r="B94" s="16">
        <v>51356.31</v>
      </c>
      <c r="C94" s="68"/>
    </row>
    <row r="95" spans="1:3" ht="16.5" thickBot="1">
      <c r="A95" s="31" t="s">
        <v>113</v>
      </c>
      <c r="B95" s="24">
        <f>+B92+B93+B94</f>
        <v>39922702.710000001</v>
      </c>
      <c r="C95" s="8"/>
    </row>
    <row r="96" spans="1:3" ht="11.25" customHeight="1" thickTop="1">
      <c r="A96" s="31"/>
      <c r="B96" s="53"/>
      <c r="C96" s="8"/>
    </row>
    <row r="97" spans="1:3" ht="16.5">
      <c r="A97" s="67" t="s">
        <v>112</v>
      </c>
      <c r="B97" s="66"/>
      <c r="C97" s="65"/>
    </row>
    <row r="98" spans="1:3" ht="30">
      <c r="A98" s="45" t="s">
        <v>111</v>
      </c>
      <c r="B98" s="3"/>
      <c r="C98" s="15"/>
    </row>
    <row r="99" spans="1:3">
      <c r="A99" s="45" t="s">
        <v>110</v>
      </c>
      <c r="B99" s="64">
        <v>27280392.5</v>
      </c>
      <c r="C99" s="63"/>
    </row>
    <row r="100" spans="1:3" ht="15.75" hidden="1">
      <c r="A100" s="31" t="s">
        <v>109</v>
      </c>
      <c r="B100" s="16"/>
      <c r="C100" s="63"/>
    </row>
    <row r="101" spans="1:3" hidden="1">
      <c r="A101" s="13" t="s">
        <v>108</v>
      </c>
      <c r="B101" s="16"/>
      <c r="C101" s="63"/>
    </row>
    <row r="102" spans="1:3" hidden="1">
      <c r="A102" s="13" t="s">
        <v>107</v>
      </c>
      <c r="B102" s="16"/>
      <c r="C102" s="63"/>
    </row>
    <row r="103" spans="1:3" hidden="1">
      <c r="A103" s="13" t="s">
        <v>106</v>
      </c>
      <c r="B103" s="16"/>
      <c r="C103" s="63"/>
    </row>
    <row r="104" spans="1:3" ht="16.5" thickBot="1">
      <c r="A104" s="62" t="s">
        <v>105</v>
      </c>
      <c r="B104" s="24">
        <f>+B99</f>
        <v>27280392.5</v>
      </c>
      <c r="C104" s="60"/>
    </row>
    <row r="105" spans="1:3" ht="12" customHeight="1" thickTop="1">
      <c r="A105" s="62"/>
      <c r="B105" s="61"/>
      <c r="C105" s="60"/>
    </row>
    <row r="106" spans="1:3" ht="16.5" thickBot="1">
      <c r="A106" s="31" t="s">
        <v>104</v>
      </c>
      <c r="B106" s="9">
        <f>+B95+B104</f>
        <v>67203095.210000008</v>
      </c>
      <c r="C106" s="60"/>
    </row>
    <row r="107" spans="1:3" ht="9" customHeight="1" thickTop="1" thickBot="1">
      <c r="A107" s="7"/>
      <c r="B107" s="6"/>
      <c r="C107" s="5"/>
    </row>
    <row r="108" spans="1:3" ht="9" customHeight="1">
      <c r="A108" s="3"/>
      <c r="B108" s="3"/>
      <c r="C108" s="3"/>
    </row>
    <row r="109" spans="1:3" ht="9" customHeight="1">
      <c r="A109" s="3"/>
      <c r="B109" s="3"/>
      <c r="C109" s="3"/>
    </row>
    <row r="110" spans="1:3" ht="11.25" customHeight="1">
      <c r="A110" s="3"/>
      <c r="B110" s="3"/>
      <c r="C110" s="3"/>
    </row>
    <row r="111" spans="1:3" ht="17.25" customHeight="1" thickBot="1">
      <c r="A111" s="59" t="s">
        <v>103</v>
      </c>
      <c r="B111" s="3"/>
      <c r="C111" s="3"/>
    </row>
    <row r="112" spans="1:3" ht="17.25" thickBot="1">
      <c r="A112" s="49" t="s">
        <v>102</v>
      </c>
      <c r="B112" s="19">
        <v>2023</v>
      </c>
      <c r="C112" s="18"/>
    </row>
    <row r="113" spans="1:3" ht="45">
      <c r="A113" s="45" t="s">
        <v>101</v>
      </c>
      <c r="B113" s="3"/>
      <c r="C113" s="15"/>
    </row>
    <row r="114" spans="1:3" ht="9.75" customHeight="1">
      <c r="A114" s="45"/>
      <c r="B114" s="3"/>
      <c r="C114" s="15"/>
    </row>
    <row r="115" spans="1:3">
      <c r="A115" s="13" t="s">
        <v>100</v>
      </c>
      <c r="B115" s="14">
        <v>1033845.21</v>
      </c>
      <c r="C115" s="11"/>
    </row>
    <row r="116" spans="1:3" ht="16.5" thickBot="1">
      <c r="A116" s="31" t="s">
        <v>99</v>
      </c>
      <c r="B116" s="24">
        <f>SUM(B115:B115)</f>
        <v>1033845.21</v>
      </c>
      <c r="C116" s="8"/>
    </row>
    <row r="117" spans="1:3" ht="4.5" customHeight="1" thickTop="1" thickBot="1">
      <c r="A117" s="7"/>
      <c r="B117" s="6"/>
      <c r="C117" s="5"/>
    </row>
    <row r="118" spans="1:3">
      <c r="A118" s="3"/>
      <c r="B118" s="3"/>
      <c r="C118" s="3"/>
    </row>
    <row r="119" spans="1:3">
      <c r="A119" s="3"/>
      <c r="B119" s="3"/>
      <c r="C119" s="3"/>
    </row>
    <row r="120" spans="1:3">
      <c r="A120" s="3"/>
      <c r="B120" s="3"/>
      <c r="C120" s="3"/>
    </row>
    <row r="121" spans="1:3">
      <c r="A121" s="3"/>
      <c r="B121" s="3"/>
      <c r="C121" s="3"/>
    </row>
    <row r="122" spans="1:3">
      <c r="A122" s="3"/>
      <c r="B122" s="3"/>
      <c r="C122" s="3"/>
    </row>
    <row r="123" spans="1:3">
      <c r="A123" s="3"/>
      <c r="B123" s="3"/>
      <c r="C123" s="3"/>
    </row>
    <row r="124" spans="1:3" ht="20.25">
      <c r="A124" s="101" t="s">
        <v>98</v>
      </c>
      <c r="B124" s="101"/>
      <c r="C124" s="101"/>
    </row>
    <row r="125" spans="1:3" ht="21" thickBot="1">
      <c r="A125" s="21" t="s">
        <v>97</v>
      </c>
      <c r="B125" s="3"/>
      <c r="C125" s="3"/>
    </row>
    <row r="126" spans="1:3" ht="17.25" thickBot="1">
      <c r="A126" s="49" t="s">
        <v>96</v>
      </c>
      <c r="B126" s="19">
        <v>2023</v>
      </c>
      <c r="C126" s="18"/>
    </row>
    <row r="127" spans="1:3" ht="91.5">
      <c r="A127" s="45" t="s">
        <v>95</v>
      </c>
      <c r="B127" s="3"/>
      <c r="C127" s="15"/>
    </row>
    <row r="128" spans="1:3">
      <c r="A128" s="45"/>
      <c r="B128" s="3"/>
      <c r="C128" s="15"/>
    </row>
    <row r="129" spans="1:3" ht="15.75">
      <c r="A129" s="13" t="s">
        <v>94</v>
      </c>
      <c r="B129" s="16">
        <f>25481444.1+54623341.18</f>
        <v>80104785.280000001</v>
      </c>
      <c r="C129" s="58"/>
    </row>
    <row r="130" spans="1:3">
      <c r="A130" s="13" t="s">
        <v>93</v>
      </c>
      <c r="B130" s="16">
        <v>499705242.58999997</v>
      </c>
      <c r="C130" s="25"/>
    </row>
    <row r="131" spans="1:3" ht="15.75">
      <c r="A131" s="13" t="s">
        <v>92</v>
      </c>
      <c r="B131" s="57">
        <v>4653164.4400000004</v>
      </c>
      <c r="C131" s="56"/>
    </row>
    <row r="132" spans="1:3" ht="16.5" thickBot="1">
      <c r="A132" s="31" t="s">
        <v>91</v>
      </c>
      <c r="B132" s="24">
        <f>+B129+B130+B131</f>
        <v>584463192.31000006</v>
      </c>
      <c r="C132" s="8"/>
    </row>
    <row r="133" spans="1:3" ht="16.5" thickTop="1" thickBot="1">
      <c r="A133" s="7"/>
      <c r="B133" s="6"/>
      <c r="C133" s="5"/>
    </row>
    <row r="134" spans="1:3">
      <c r="A134" s="3"/>
      <c r="B134" s="3"/>
      <c r="C134" s="3"/>
    </row>
    <row r="135" spans="1:3">
      <c r="A135" s="3"/>
      <c r="B135" s="3"/>
      <c r="C135" s="3"/>
    </row>
    <row r="136" spans="1:3">
      <c r="A136" s="3"/>
      <c r="B136" s="3"/>
      <c r="C136" s="3"/>
    </row>
    <row r="137" spans="1:3" ht="20.25">
      <c r="A137" s="101" t="s">
        <v>90</v>
      </c>
      <c r="B137" s="101"/>
      <c r="C137" s="101"/>
    </row>
    <row r="138" spans="1:3">
      <c r="A138" s="2"/>
      <c r="B138" s="36"/>
      <c r="C138" s="2"/>
    </row>
    <row r="139" spans="1:3">
      <c r="A139" s="2"/>
      <c r="B139" s="36"/>
      <c r="C139" s="2"/>
    </row>
    <row r="140" spans="1:3" ht="21" thickBot="1">
      <c r="A140" s="21" t="s">
        <v>89</v>
      </c>
      <c r="B140" s="3"/>
      <c r="C140" s="3"/>
    </row>
    <row r="141" spans="1:3" ht="17.25" thickBot="1">
      <c r="A141" s="49" t="s">
        <v>88</v>
      </c>
      <c r="B141" s="19">
        <v>2023</v>
      </c>
      <c r="C141" s="18"/>
    </row>
    <row r="142" spans="1:3" ht="30">
      <c r="A142" s="55" t="s">
        <v>87</v>
      </c>
      <c r="B142" s="3"/>
      <c r="C142" s="15"/>
    </row>
    <row r="143" spans="1:3" ht="23.25" customHeight="1" thickBot="1">
      <c r="A143" s="40" t="s">
        <v>86</v>
      </c>
      <c r="B143" s="9">
        <v>315850</v>
      </c>
      <c r="C143" s="25"/>
    </row>
    <row r="144" spans="1:3" ht="17.25" thickTop="1" thickBot="1">
      <c r="A144" s="54"/>
      <c r="B144" s="37"/>
      <c r="C144" s="22"/>
    </row>
    <row r="145" spans="1:3">
      <c r="A145" s="2"/>
      <c r="B145" s="36"/>
      <c r="C145" s="2"/>
    </row>
    <row r="146" spans="1:3">
      <c r="A146" s="2"/>
      <c r="B146" s="36"/>
      <c r="C146" s="2"/>
    </row>
    <row r="147" spans="1:3" ht="26.25" customHeight="1" thickBot="1">
      <c r="A147" s="21" t="s">
        <v>85</v>
      </c>
      <c r="B147" s="3"/>
      <c r="C147" s="3"/>
    </row>
    <row r="148" spans="1:3" ht="17.25" thickBot="1">
      <c r="A148" s="49" t="s">
        <v>84</v>
      </c>
      <c r="B148" s="19">
        <v>2023</v>
      </c>
      <c r="C148" s="18"/>
    </row>
    <row r="149" spans="1:3" ht="13.5" customHeight="1">
      <c r="A149" s="40"/>
      <c r="B149" s="53"/>
      <c r="C149" s="25"/>
    </row>
    <row r="150" spans="1:3" ht="15.75">
      <c r="A150" s="40" t="s">
        <v>83</v>
      </c>
      <c r="B150" s="53"/>
      <c r="C150" s="25"/>
    </row>
    <row r="151" spans="1:3">
      <c r="A151" s="52" t="s">
        <v>82</v>
      </c>
      <c r="B151" s="16">
        <v>42642.86</v>
      </c>
      <c r="C151" s="25"/>
    </row>
    <row r="152" spans="1:3">
      <c r="A152" s="52" t="s">
        <v>81</v>
      </c>
      <c r="B152" s="16">
        <v>194550</v>
      </c>
      <c r="C152" s="25"/>
    </row>
    <row r="153" spans="1:3">
      <c r="A153" s="13" t="s">
        <v>80</v>
      </c>
      <c r="B153" s="16">
        <v>23123.49</v>
      </c>
      <c r="C153" s="25"/>
    </row>
    <row r="154" spans="1:3">
      <c r="A154" s="13" t="s">
        <v>79</v>
      </c>
      <c r="B154" s="16">
        <v>112254.39</v>
      </c>
      <c r="C154" s="25"/>
    </row>
    <row r="155" spans="1:3" ht="16.5" thickBot="1">
      <c r="A155" s="10" t="s">
        <v>78</v>
      </c>
      <c r="B155" s="24">
        <f>+B151+B152+B153+B154</f>
        <v>372570.74</v>
      </c>
      <c r="C155" s="8"/>
    </row>
    <row r="156" spans="1:3" ht="17.25" thickTop="1" thickBot="1">
      <c r="A156" s="51"/>
      <c r="B156" s="37"/>
      <c r="C156" s="50"/>
    </row>
    <row r="158" spans="1:3">
      <c r="A158" s="2"/>
      <c r="B158" s="36"/>
      <c r="C158" s="2"/>
    </row>
    <row r="159" spans="1:3" ht="26.25" customHeight="1" thickBot="1">
      <c r="A159" s="21" t="s">
        <v>77</v>
      </c>
      <c r="B159" s="2"/>
      <c r="C159" s="2"/>
    </row>
    <row r="160" spans="1:3" ht="17.25" thickBot="1">
      <c r="A160" s="49" t="s">
        <v>76</v>
      </c>
      <c r="B160" s="19">
        <v>2023</v>
      </c>
      <c r="C160" s="18"/>
    </row>
    <row r="161" spans="1:3" ht="55.5" customHeight="1">
      <c r="A161" s="45" t="s">
        <v>75</v>
      </c>
      <c r="B161" s="3"/>
      <c r="C161" s="15"/>
    </row>
    <row r="162" spans="1:3">
      <c r="A162" s="45" t="s">
        <v>74</v>
      </c>
      <c r="B162" s="48">
        <v>107047935</v>
      </c>
      <c r="C162" s="43"/>
    </row>
    <row r="163" spans="1:3">
      <c r="A163" s="45" t="s">
        <v>73</v>
      </c>
      <c r="B163" s="48">
        <v>0</v>
      </c>
      <c r="C163" s="43"/>
    </row>
    <row r="164" spans="1:3">
      <c r="A164" s="45" t="s">
        <v>72</v>
      </c>
      <c r="B164" s="47">
        <f>21770383.22+19909342</f>
        <v>41679725.219999999</v>
      </c>
      <c r="C164" s="43"/>
    </row>
    <row r="165" spans="1:3" ht="15.75">
      <c r="A165" s="45"/>
      <c r="B165" s="46">
        <f>SUM(B162:B164)</f>
        <v>148727660.22</v>
      </c>
      <c r="C165" s="43"/>
    </row>
    <row r="166" spans="1:3">
      <c r="A166" s="45"/>
      <c r="B166" s="44"/>
      <c r="C166" s="43"/>
    </row>
    <row r="167" spans="1:3" ht="15.75">
      <c r="A167" s="31" t="s">
        <v>71</v>
      </c>
      <c r="B167" s="42">
        <f>+B165+B166</f>
        <v>148727660.22</v>
      </c>
      <c r="C167" s="8"/>
    </row>
    <row r="168" spans="1:3" ht="15.75">
      <c r="A168" s="31"/>
      <c r="B168" s="41"/>
      <c r="C168" s="8"/>
    </row>
    <row r="169" spans="1:3" ht="15.75">
      <c r="A169" s="40" t="s">
        <v>70</v>
      </c>
      <c r="B169" s="41">
        <v>0</v>
      </c>
      <c r="C169" s="39"/>
    </row>
    <row r="170" spans="1:3" ht="16.5" thickBot="1">
      <c r="A170" s="40" t="s">
        <v>69</v>
      </c>
      <c r="B170" s="24">
        <f>+B167+B169</f>
        <v>148727660.22</v>
      </c>
      <c r="C170" s="39"/>
    </row>
    <row r="171" spans="1:3" ht="17.25" thickTop="1" thickBot="1">
      <c r="A171" s="38"/>
      <c r="B171" s="37"/>
      <c r="C171" s="5"/>
    </row>
    <row r="172" spans="1:3">
      <c r="A172" s="2"/>
      <c r="B172" s="36"/>
      <c r="C172" s="2"/>
    </row>
    <row r="173" spans="1:3" ht="16.5" customHeight="1">
      <c r="A173" s="3"/>
      <c r="B173" s="4"/>
      <c r="C173" s="3"/>
    </row>
    <row r="174" spans="1:3" ht="16.5" customHeight="1">
      <c r="A174" s="3"/>
      <c r="B174" s="4"/>
      <c r="C174" s="3"/>
    </row>
    <row r="175" spans="1:3" ht="16.5" customHeight="1">
      <c r="A175" s="3"/>
      <c r="B175" s="4"/>
      <c r="C175" s="3"/>
    </row>
    <row r="176" spans="1:3" ht="16.5" customHeight="1">
      <c r="A176" s="3"/>
      <c r="B176" s="4"/>
      <c r="C176" s="3"/>
    </row>
    <row r="177" spans="1:3" ht="16.5" customHeight="1">
      <c r="A177" s="3"/>
      <c r="B177" s="4"/>
      <c r="C177" s="3"/>
    </row>
    <row r="178" spans="1:3" ht="16.5" customHeight="1">
      <c r="A178" s="3"/>
      <c r="B178" s="4"/>
      <c r="C178" s="3"/>
    </row>
    <row r="179" spans="1:3" ht="20.25">
      <c r="A179" s="101" t="s">
        <v>68</v>
      </c>
      <c r="B179" s="101"/>
      <c r="C179" s="101"/>
    </row>
    <row r="180" spans="1:3" ht="27.75" customHeight="1" thickBot="1">
      <c r="A180" s="21" t="s">
        <v>67</v>
      </c>
      <c r="B180" s="3"/>
      <c r="C180" s="3"/>
    </row>
    <row r="181" spans="1:3" ht="17.25" thickBot="1">
      <c r="A181" s="35" t="s">
        <v>66</v>
      </c>
      <c r="B181" s="19">
        <v>2023</v>
      </c>
      <c r="C181" s="18"/>
    </row>
    <row r="182" spans="1:3" ht="35.25" customHeight="1">
      <c r="A182" s="26" t="s">
        <v>65</v>
      </c>
      <c r="B182" s="3"/>
      <c r="C182" s="15"/>
    </row>
    <row r="183" spans="1:3">
      <c r="A183" s="26"/>
      <c r="B183" s="3"/>
      <c r="C183" s="15"/>
    </row>
    <row r="184" spans="1:3">
      <c r="A184" s="13" t="s">
        <v>64</v>
      </c>
      <c r="B184" s="14">
        <v>80501396.359999999</v>
      </c>
      <c r="C184" s="11"/>
    </row>
    <row r="185" spans="1:3">
      <c r="A185" s="13" t="s">
        <v>63</v>
      </c>
      <c r="B185" s="14">
        <v>15982000</v>
      </c>
      <c r="C185" s="11"/>
    </row>
    <row r="186" spans="1:3">
      <c r="A186" s="13" t="s">
        <v>62</v>
      </c>
      <c r="B186" s="14">
        <v>24842.5</v>
      </c>
      <c r="C186" s="11"/>
    </row>
    <row r="187" spans="1:3">
      <c r="A187" s="13" t="s">
        <v>61</v>
      </c>
      <c r="B187" s="14">
        <v>248425</v>
      </c>
      <c r="C187" s="11"/>
    </row>
    <row r="188" spans="1:3">
      <c r="A188" s="13" t="s">
        <v>60</v>
      </c>
      <c r="B188" s="14">
        <v>6500140.4800000004</v>
      </c>
      <c r="C188" s="11"/>
    </row>
    <row r="189" spans="1:3">
      <c r="A189" s="13" t="s">
        <v>59</v>
      </c>
      <c r="B189" s="14">
        <v>510000</v>
      </c>
      <c r="C189" s="11"/>
    </row>
    <row r="190" spans="1:3">
      <c r="A190" s="13" t="s">
        <v>58</v>
      </c>
      <c r="B190" s="14">
        <v>101500</v>
      </c>
      <c r="C190" s="11"/>
    </row>
    <row r="191" spans="1:3">
      <c r="A191" s="13" t="s">
        <v>57</v>
      </c>
      <c r="B191" s="14">
        <v>7992555</v>
      </c>
      <c r="C191" s="11"/>
    </row>
    <row r="192" spans="1:3">
      <c r="A192" s="13" t="s">
        <v>56</v>
      </c>
      <c r="B192" s="14">
        <v>640000</v>
      </c>
      <c r="C192" s="11"/>
    </row>
    <row r="193" spans="1:3">
      <c r="A193" s="13" t="s">
        <v>55</v>
      </c>
      <c r="B193" s="14">
        <v>138447.85999999999</v>
      </c>
      <c r="C193" s="11"/>
    </row>
    <row r="194" spans="1:3" s="32" customFormat="1" ht="15.75">
      <c r="A194" s="31" t="s">
        <v>52</v>
      </c>
      <c r="B194" s="34">
        <f>SUM(B184:B193)</f>
        <v>112639307.2</v>
      </c>
      <c r="C194" s="11"/>
    </row>
    <row r="195" spans="1:3" s="32" customFormat="1" ht="15.75">
      <c r="A195" s="31"/>
      <c r="B195" s="33"/>
      <c r="C195" s="11"/>
    </row>
    <row r="196" spans="1:3">
      <c r="A196" s="13" t="s">
        <v>54</v>
      </c>
      <c r="B196" s="14">
        <v>1878616.5</v>
      </c>
      <c r="C196" s="11"/>
    </row>
    <row r="197" spans="1:3">
      <c r="A197" s="13" t="s">
        <v>53</v>
      </c>
      <c r="B197" s="14">
        <v>317552</v>
      </c>
      <c r="C197" s="11"/>
    </row>
    <row r="198" spans="1:3" ht="15.75">
      <c r="A198" s="31" t="s">
        <v>52</v>
      </c>
      <c r="B198" s="30">
        <f>SUM(B196:B197)</f>
        <v>2196168.5</v>
      </c>
      <c r="C198" s="15"/>
    </row>
    <row r="199" spans="1:3">
      <c r="A199" s="13"/>
      <c r="B199" s="14"/>
      <c r="C199" s="11"/>
    </row>
    <row r="200" spans="1:3" ht="16.5" thickBot="1">
      <c r="A200" s="10" t="s">
        <v>51</v>
      </c>
      <c r="B200" s="9">
        <f>+B194+B198</f>
        <v>114835475.7</v>
      </c>
      <c r="C200" s="8"/>
    </row>
    <row r="201" spans="1:3" ht="16.5" thickTop="1" thickBot="1">
      <c r="A201" s="7"/>
      <c r="B201" s="6"/>
      <c r="C201" s="5"/>
    </row>
    <row r="202" spans="1:3">
      <c r="A202" s="3"/>
      <c r="B202" s="3"/>
      <c r="C202" s="3"/>
    </row>
    <row r="203" spans="1:3">
      <c r="A203" s="3"/>
      <c r="B203" s="3"/>
      <c r="C203" s="3"/>
    </row>
    <row r="204" spans="1:3" ht="21" thickBot="1">
      <c r="A204" s="21" t="s">
        <v>50</v>
      </c>
      <c r="B204" s="3"/>
      <c r="C204" s="3"/>
    </row>
    <row r="205" spans="1:3" ht="17.25" thickBot="1">
      <c r="A205" s="29" t="s">
        <v>49</v>
      </c>
      <c r="B205" s="19">
        <v>2023</v>
      </c>
      <c r="C205" s="18"/>
    </row>
    <row r="206" spans="1:3">
      <c r="A206" s="13"/>
      <c r="B206" s="3"/>
      <c r="C206" s="15"/>
    </row>
    <row r="207" spans="1:3" ht="33" customHeight="1">
      <c r="A207" s="17" t="s">
        <v>48</v>
      </c>
      <c r="B207" s="3"/>
      <c r="C207" s="15"/>
    </row>
    <row r="208" spans="1:3">
      <c r="A208" s="13"/>
      <c r="B208" s="3"/>
      <c r="C208" s="15"/>
    </row>
    <row r="209" spans="1:3">
      <c r="A209" s="13" t="s">
        <v>47</v>
      </c>
      <c r="B209" s="14">
        <v>1676625.02</v>
      </c>
      <c r="C209" s="11"/>
    </row>
    <row r="210" spans="1:3">
      <c r="A210" s="13" t="s">
        <v>46</v>
      </c>
      <c r="B210" s="14">
        <v>612574.88</v>
      </c>
      <c r="C210" s="11"/>
    </row>
    <row r="211" spans="1:3">
      <c r="A211" s="13" t="s">
        <v>45</v>
      </c>
      <c r="B211" s="14">
        <v>2327084.86</v>
      </c>
      <c r="C211" s="11"/>
    </row>
    <row r="212" spans="1:3">
      <c r="A212" s="13" t="s">
        <v>44</v>
      </c>
      <c r="B212" s="14">
        <v>89427.77</v>
      </c>
      <c r="C212" s="11"/>
    </row>
    <row r="213" spans="1:3">
      <c r="A213" s="13" t="s">
        <v>43</v>
      </c>
      <c r="B213" s="14">
        <v>4349</v>
      </c>
      <c r="C213" s="11"/>
    </row>
    <row r="214" spans="1:3">
      <c r="A214" s="13" t="s">
        <v>42</v>
      </c>
      <c r="B214" s="14">
        <v>546700</v>
      </c>
      <c r="C214" s="11"/>
    </row>
    <row r="215" spans="1:3">
      <c r="A215" s="13" t="s">
        <v>41</v>
      </c>
      <c r="B215" s="14">
        <v>42000</v>
      </c>
      <c r="C215" s="11"/>
    </row>
    <row r="216" spans="1:3">
      <c r="A216" s="13" t="s">
        <v>40</v>
      </c>
      <c r="B216" s="28">
        <v>1070318.8700000001</v>
      </c>
      <c r="C216" s="11"/>
    </row>
    <row r="217" spans="1:3">
      <c r="A217" s="13" t="s">
        <v>39</v>
      </c>
      <c r="B217" s="28">
        <v>18862.259999999998</v>
      </c>
      <c r="C217" s="11"/>
    </row>
    <row r="218" spans="1:3">
      <c r="A218" s="13" t="s">
        <v>38</v>
      </c>
      <c r="B218" s="28">
        <v>4661</v>
      </c>
      <c r="C218" s="11"/>
    </row>
    <row r="219" spans="1:3">
      <c r="A219" s="13" t="s">
        <v>37</v>
      </c>
      <c r="B219" s="28">
        <v>185509.52</v>
      </c>
      <c r="C219" s="11"/>
    </row>
    <row r="220" spans="1:3">
      <c r="A220" s="13" t="s">
        <v>36</v>
      </c>
      <c r="B220" s="28">
        <v>22650</v>
      </c>
      <c r="C220" s="11"/>
    </row>
    <row r="221" spans="1:3" ht="16.5" thickBot="1">
      <c r="A221" s="10" t="s">
        <v>35</v>
      </c>
      <c r="B221" s="24">
        <f>+B209+B210+B211+B212+B213+B214+B215+B216+B217+B218+B219+B220</f>
        <v>6600763.1799999988</v>
      </c>
      <c r="C221" s="8"/>
    </row>
    <row r="222" spans="1:3" ht="16.5" thickTop="1" thickBot="1">
      <c r="A222" s="7"/>
      <c r="B222" s="23"/>
      <c r="C222" s="22"/>
    </row>
    <row r="223" spans="1:3">
      <c r="A223" s="3"/>
      <c r="B223" s="4"/>
      <c r="C223" s="4"/>
    </row>
    <row r="224" spans="1:3">
      <c r="A224" s="3"/>
      <c r="B224" s="4"/>
      <c r="C224" s="4"/>
    </row>
    <row r="225" spans="1:3">
      <c r="A225" s="3"/>
      <c r="B225" s="4"/>
      <c r="C225" s="4"/>
    </row>
    <row r="226" spans="1:3">
      <c r="A226" s="3"/>
      <c r="B226" s="4"/>
      <c r="C226" s="4"/>
    </row>
    <row r="227" spans="1:3">
      <c r="A227" s="3"/>
      <c r="B227" s="4"/>
      <c r="C227" s="4"/>
    </row>
    <row r="228" spans="1:3">
      <c r="A228" s="3"/>
      <c r="B228" s="4"/>
      <c r="C228" s="4"/>
    </row>
    <row r="229" spans="1:3">
      <c r="A229" s="3"/>
      <c r="B229" s="4"/>
      <c r="C229" s="4"/>
    </row>
    <row r="230" spans="1:3">
      <c r="A230" s="3"/>
      <c r="B230" s="4"/>
      <c r="C230" s="4"/>
    </row>
    <row r="231" spans="1:3">
      <c r="A231" s="3"/>
      <c r="B231" s="4"/>
      <c r="C231" s="4"/>
    </row>
    <row r="232" spans="1:3">
      <c r="A232" s="3"/>
      <c r="B232" s="4"/>
      <c r="C232" s="4"/>
    </row>
    <row r="233" spans="1:3">
      <c r="A233" s="3"/>
      <c r="B233" s="4"/>
      <c r="C233" s="4"/>
    </row>
    <row r="234" spans="1:3">
      <c r="A234" s="3"/>
      <c r="B234" s="4"/>
      <c r="C234" s="4"/>
    </row>
    <row r="235" spans="1:3">
      <c r="A235" s="3"/>
      <c r="B235" s="4"/>
      <c r="C235" s="4"/>
    </row>
    <row r="236" spans="1:3">
      <c r="A236" s="3"/>
      <c r="B236" s="4"/>
      <c r="C236" s="4"/>
    </row>
    <row r="237" spans="1:3" ht="21" thickBot="1">
      <c r="A237" s="21" t="s">
        <v>34</v>
      </c>
      <c r="B237" s="3"/>
      <c r="C237" s="3"/>
    </row>
    <row r="238" spans="1:3" ht="17.25" thickBot="1">
      <c r="A238" s="27" t="s">
        <v>33</v>
      </c>
      <c r="B238" s="19">
        <v>2023</v>
      </c>
      <c r="C238" s="18"/>
    </row>
    <row r="239" spans="1:3" ht="10.5" customHeight="1">
      <c r="A239" s="13"/>
      <c r="B239" s="3"/>
      <c r="C239" s="15"/>
    </row>
    <row r="240" spans="1:3" ht="30">
      <c r="A240" s="26" t="s">
        <v>32</v>
      </c>
      <c r="B240" s="3"/>
      <c r="C240" s="15"/>
    </row>
    <row r="241" spans="1:3">
      <c r="A241" s="13"/>
      <c r="B241" s="4"/>
      <c r="C241" s="25"/>
    </row>
    <row r="242" spans="1:3">
      <c r="A242" s="13" t="s">
        <v>31</v>
      </c>
      <c r="B242" s="16">
        <v>316097.59999999998</v>
      </c>
      <c r="C242" s="25"/>
    </row>
    <row r="243" spans="1:3">
      <c r="A243" s="13" t="s">
        <v>30</v>
      </c>
      <c r="B243" s="14">
        <v>3879698.5</v>
      </c>
      <c r="C243" s="25"/>
    </row>
    <row r="244" spans="1:3">
      <c r="A244" s="13" t="s">
        <v>29</v>
      </c>
      <c r="B244" s="14">
        <v>1188573.1299999999</v>
      </c>
      <c r="C244" s="11"/>
    </row>
    <row r="245" spans="1:3">
      <c r="A245" s="13" t="s">
        <v>28</v>
      </c>
      <c r="B245" s="14">
        <v>37938</v>
      </c>
      <c r="C245" s="11"/>
    </row>
    <row r="246" spans="1:3">
      <c r="A246" s="13" t="s">
        <v>27</v>
      </c>
      <c r="B246" s="14">
        <v>56274.62</v>
      </c>
      <c r="C246" s="25"/>
    </row>
    <row r="247" spans="1:3">
      <c r="A247" s="13" t="s">
        <v>26</v>
      </c>
      <c r="B247" s="14">
        <v>368</v>
      </c>
      <c r="C247" s="25"/>
    </row>
    <row r="248" spans="1:3">
      <c r="A248" s="13" t="s">
        <v>25</v>
      </c>
      <c r="B248" s="14">
        <v>1050</v>
      </c>
      <c r="C248" s="25"/>
    </row>
    <row r="249" spans="1:3">
      <c r="A249" s="13" t="s">
        <v>24</v>
      </c>
      <c r="B249" s="14">
        <v>785.46</v>
      </c>
      <c r="C249" s="25"/>
    </row>
    <row r="250" spans="1:3">
      <c r="A250" s="13" t="s">
        <v>23</v>
      </c>
      <c r="B250" s="14">
        <v>3000</v>
      </c>
      <c r="C250" s="25"/>
    </row>
    <row r="251" spans="1:3">
      <c r="A251" s="13" t="s">
        <v>22</v>
      </c>
      <c r="B251" s="16">
        <v>1045</v>
      </c>
      <c r="C251" s="25"/>
    </row>
    <row r="252" spans="1:3">
      <c r="A252" s="13" t="s">
        <v>21</v>
      </c>
      <c r="B252" s="16">
        <v>150</v>
      </c>
      <c r="C252" s="25"/>
    </row>
    <row r="253" spans="1:3">
      <c r="A253" s="13" t="s">
        <v>20</v>
      </c>
      <c r="B253" s="16">
        <v>1141424.8999999999</v>
      </c>
      <c r="C253" s="25"/>
    </row>
    <row r="254" spans="1:3">
      <c r="A254" s="13" t="s">
        <v>19</v>
      </c>
      <c r="B254" s="16">
        <v>450</v>
      </c>
      <c r="C254" s="25"/>
    </row>
    <row r="255" spans="1:3">
      <c r="A255" s="13" t="s">
        <v>18</v>
      </c>
      <c r="B255" s="16">
        <v>416</v>
      </c>
      <c r="C255" s="25"/>
    </row>
    <row r="256" spans="1:3">
      <c r="A256" s="13" t="s">
        <v>17</v>
      </c>
      <c r="B256" s="16">
        <v>147496.21</v>
      </c>
      <c r="C256" s="25"/>
    </row>
    <row r="257" spans="1:3">
      <c r="A257" s="13" t="s">
        <v>16</v>
      </c>
      <c r="B257" s="16">
        <v>200183.02</v>
      </c>
      <c r="C257" s="25"/>
    </row>
    <row r="258" spans="1:3">
      <c r="A258" s="13" t="s">
        <v>15</v>
      </c>
      <c r="B258" s="16">
        <v>163701.4</v>
      </c>
      <c r="C258" s="25"/>
    </row>
    <row r="259" spans="1:3">
      <c r="A259" s="13" t="s">
        <v>14</v>
      </c>
      <c r="B259" s="14">
        <v>175</v>
      </c>
      <c r="C259" s="25"/>
    </row>
    <row r="260" spans="1:3">
      <c r="A260" s="13" t="s">
        <v>13</v>
      </c>
      <c r="B260" s="14">
        <v>7260.46</v>
      </c>
      <c r="C260" s="25"/>
    </row>
    <row r="261" spans="1:3" ht="16.5" thickBot="1">
      <c r="A261" s="10" t="s">
        <v>12</v>
      </c>
      <c r="B261" s="24">
        <f>SUM(B242:B260)</f>
        <v>7146087.2999999989</v>
      </c>
      <c r="C261" s="8"/>
    </row>
    <row r="262" spans="1:3" ht="12" customHeight="1" thickTop="1" thickBot="1">
      <c r="A262" s="7"/>
      <c r="B262" s="23"/>
      <c r="C262" s="22"/>
    </row>
    <row r="263" spans="1:3">
      <c r="A263" s="3"/>
      <c r="B263" s="4"/>
      <c r="C263" s="4"/>
    </row>
    <row r="264" spans="1:3">
      <c r="A264" s="3"/>
      <c r="B264" s="4"/>
      <c r="C264" s="4"/>
    </row>
    <row r="265" spans="1:3" ht="21" thickBot="1">
      <c r="A265" s="21" t="s">
        <v>11</v>
      </c>
      <c r="B265" s="3"/>
      <c r="C265" s="3"/>
    </row>
    <row r="266" spans="1:3" ht="20.25" customHeight="1" thickBot="1">
      <c r="A266" s="20" t="s">
        <v>10</v>
      </c>
      <c r="B266" s="19">
        <v>2023</v>
      </c>
      <c r="C266" s="18"/>
    </row>
    <row r="267" spans="1:3" ht="9.75" customHeight="1">
      <c r="A267" s="13"/>
      <c r="B267" s="3"/>
      <c r="C267" s="15"/>
    </row>
    <row r="268" spans="1:3">
      <c r="A268" s="13" t="s">
        <v>9</v>
      </c>
      <c r="B268" s="14">
        <v>15698965.34</v>
      </c>
      <c r="C268" s="11"/>
    </row>
    <row r="269" spans="1:3" ht="9.75" customHeight="1">
      <c r="A269" s="13"/>
      <c r="B269" s="12"/>
      <c r="C269" s="11"/>
    </row>
    <row r="270" spans="1:3" ht="16.5" thickBot="1">
      <c r="A270" s="10" t="s">
        <v>8</v>
      </c>
      <c r="B270" s="9">
        <f>SUM(B268:B269)</f>
        <v>15698965.34</v>
      </c>
      <c r="C270" s="8"/>
    </row>
    <row r="271" spans="1:3" ht="6" customHeight="1" thickTop="1" thickBot="1">
      <c r="A271" s="7"/>
      <c r="B271" s="6"/>
      <c r="C271" s="5"/>
    </row>
    <row r="272" spans="1:3" ht="6" customHeight="1">
      <c r="A272" s="3"/>
      <c r="B272" s="3"/>
      <c r="C272" s="3"/>
    </row>
    <row r="273" spans="1:3" ht="6" customHeight="1">
      <c r="A273" s="3"/>
      <c r="B273" s="3"/>
      <c r="C273" s="3"/>
    </row>
    <row r="274" spans="1:3" ht="21" thickBot="1">
      <c r="A274" s="21" t="s">
        <v>7</v>
      </c>
      <c r="B274" s="3"/>
      <c r="C274" s="3"/>
    </row>
    <row r="275" spans="1:3" ht="17.25" thickBot="1">
      <c r="A275" s="20" t="s">
        <v>6</v>
      </c>
      <c r="B275" s="19">
        <v>2023</v>
      </c>
      <c r="C275" s="18"/>
    </row>
    <row r="276" spans="1:3" ht="30">
      <c r="A276" s="17" t="s">
        <v>5</v>
      </c>
      <c r="B276" s="3"/>
      <c r="C276" s="15"/>
    </row>
    <row r="277" spans="1:3">
      <c r="A277" s="17" t="s">
        <v>4</v>
      </c>
      <c r="B277" s="16">
        <v>275875</v>
      </c>
      <c r="C277" s="15"/>
    </row>
    <row r="278" spans="1:3">
      <c r="A278" s="13" t="s">
        <v>3</v>
      </c>
      <c r="B278" s="14">
        <v>118000</v>
      </c>
      <c r="C278" s="11"/>
    </row>
    <row r="279" spans="1:3">
      <c r="A279" s="13" t="s">
        <v>2</v>
      </c>
      <c r="B279" s="14">
        <v>60000</v>
      </c>
      <c r="C279" s="11"/>
    </row>
    <row r="280" spans="1:3">
      <c r="A280" s="13" t="s">
        <v>1</v>
      </c>
      <c r="B280" s="12">
        <v>27750</v>
      </c>
      <c r="C280" s="11"/>
    </row>
    <row r="281" spans="1:3" ht="16.5" thickBot="1">
      <c r="A281" s="10" t="s">
        <v>0</v>
      </c>
      <c r="B281" s="9">
        <f>SUM(B277:B280)</f>
        <v>481625</v>
      </c>
      <c r="C281" s="8"/>
    </row>
    <row r="282" spans="1:3" ht="9" customHeight="1" thickTop="1" thickBot="1">
      <c r="A282" s="7"/>
      <c r="B282" s="6"/>
      <c r="C282" s="5"/>
    </row>
    <row r="283" spans="1:3">
      <c r="A283" s="3"/>
      <c r="B283" s="4"/>
      <c r="C283" s="4"/>
    </row>
    <row r="284" spans="1:3">
      <c r="A284" s="3"/>
      <c r="B284" s="4"/>
      <c r="C284" s="4"/>
    </row>
    <row r="285" spans="1:3">
      <c r="A285" s="3"/>
      <c r="B285" s="4"/>
      <c r="C285" s="4"/>
    </row>
    <row r="286" spans="1:3">
      <c r="A286" s="3"/>
      <c r="B286" s="4"/>
      <c r="C286" s="4"/>
    </row>
    <row r="287" spans="1:3">
      <c r="A287" s="3"/>
      <c r="B287" s="4"/>
      <c r="C287" s="4"/>
    </row>
    <row r="288" spans="1:3">
      <c r="A288" s="3"/>
      <c r="B288" s="3"/>
      <c r="C288" s="3"/>
    </row>
    <row r="290" spans="1:3">
      <c r="A290" s="2"/>
      <c r="B290" s="2"/>
      <c r="C290" s="2"/>
    </row>
    <row r="291" spans="1:3">
      <c r="A291" s="2"/>
      <c r="B291" s="2"/>
      <c r="C291" s="2"/>
    </row>
    <row r="292" spans="1:3">
      <c r="A292" s="2"/>
      <c r="B292" s="2"/>
      <c r="C292" s="2"/>
    </row>
    <row r="293" spans="1:3">
      <c r="A293" s="2"/>
      <c r="B293" s="2"/>
      <c r="C293" s="2"/>
    </row>
    <row r="294" spans="1:3">
      <c r="A294" s="2"/>
      <c r="B294" s="2"/>
      <c r="C294" s="2"/>
    </row>
    <row r="295" spans="1:3">
      <c r="A295" s="2"/>
      <c r="B295" s="2"/>
      <c r="C295" s="2"/>
    </row>
    <row r="296" spans="1:3">
      <c r="A296" s="2"/>
      <c r="B296" s="2"/>
      <c r="C296" s="2"/>
    </row>
    <row r="297" spans="1:3">
      <c r="A297" s="2"/>
      <c r="B297" s="2"/>
      <c r="C297" s="2"/>
    </row>
    <row r="298" spans="1:3">
      <c r="A298" s="2"/>
      <c r="B298" s="2"/>
      <c r="C298" s="2"/>
    </row>
    <row r="299" spans="1:3">
      <c r="A299" s="2"/>
      <c r="B299" s="2"/>
      <c r="C299" s="2"/>
    </row>
    <row r="300" spans="1:3">
      <c r="A300" s="2"/>
      <c r="B300" s="2"/>
      <c r="C300" s="2"/>
    </row>
    <row r="301" spans="1:3">
      <c r="A301" s="2"/>
      <c r="B301" s="2"/>
      <c r="C301" s="2"/>
    </row>
    <row r="302" spans="1:3">
      <c r="A302" s="2"/>
      <c r="B302" s="2"/>
      <c r="C302" s="2"/>
    </row>
  </sheetData>
  <mergeCells count="11">
    <mergeCell ref="A14:C14"/>
    <mergeCell ref="A6:C6"/>
    <mergeCell ref="A7:C7"/>
    <mergeCell ref="A9:C9"/>
    <mergeCell ref="A10:C10"/>
    <mergeCell ref="A11:C11"/>
    <mergeCell ref="A17:C17"/>
    <mergeCell ref="A137:C137"/>
    <mergeCell ref="A179:C179"/>
    <mergeCell ref="A124:C124"/>
    <mergeCell ref="A86:C86"/>
  </mergeCells>
  <pageMargins left="0.97" right="0.6" top="0.21" bottom="0.18" header="0.17" footer="0.22"/>
  <pageSetup scale="80" fitToHeight="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6</vt:i4>
      </vt:variant>
    </vt:vector>
  </HeadingPairs>
  <TitlesOfParts>
    <vt:vector size="7" baseType="lpstr">
      <vt:lpstr>Notas a los Estados</vt:lpstr>
      <vt:lpstr>'Notas a los Estados'!OLE_LINK2</vt:lpstr>
      <vt:lpstr>'Notas a los Estados'!OLE_LINK25</vt:lpstr>
      <vt:lpstr>'Notas a los Estados'!OLE_LINK31</vt:lpstr>
      <vt:lpstr>'Notas a los Estados'!OLE_LINK37</vt:lpstr>
      <vt:lpstr>'Notas a los Estados'!OLE_LINK61</vt:lpstr>
      <vt:lpstr>'Notas a los Estados'!OLE_LINK97</vt:lpstr>
    </vt:vector>
  </TitlesOfParts>
  <Company>Windows User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juan.melo</dc:creator>
  <cp:lastModifiedBy>juan.melo</cp:lastModifiedBy>
  <dcterms:created xsi:type="dcterms:W3CDTF">2023-05-08T15:08:56Z</dcterms:created>
  <dcterms:modified xsi:type="dcterms:W3CDTF">2023-05-08T15:20:56Z</dcterms:modified>
</cp:coreProperties>
</file>